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форма" sheetId="1" r:id="rId1"/>
    <sheet name="приложение1" sheetId="2" r:id="rId2"/>
    <sheet name="приложение 2" sheetId="3" r:id="rId3"/>
  </sheets>
  <calcPr calcId="144525"/>
</workbook>
</file>

<file path=xl/comments1.xml><?xml version="1.0" encoding="utf-8"?>
<comments xmlns="http://schemas.openxmlformats.org/spreadsheetml/2006/main">
  <authors>
    <author>tc={00BE00A5-00C1-436C-8C47-0087004D0027}</author>
  </authors>
  <commentList>
    <comment ref="A22" authorId="0">
      <text>
        <r>
          <rPr>
            <b/>
            <sz val="9"/>
            <rFont val="Tahoma"/>
            <charset val="134"/>
          </rPr>
          <t>tc={004A00B1-0043-4349-BF94-00FF008D0041}:</t>
        </r>
        <r>
          <rPr>
            <sz val="9"/>
            <rFont val="Tahoma"/>
            <charset val="134"/>
          </rPr>
          <t>tc={A8634D50-5B81-D000-528E-7BB7EA355939}:Автор:показатель должен соответствовать форме 1 жилфонд</t>
        </r>
      </text>
    </comment>
  </commentList>
</comments>
</file>

<file path=xl/sharedStrings.xml><?xml version="1.0" encoding="utf-8"?>
<sst xmlns="http://schemas.openxmlformats.org/spreadsheetml/2006/main" count="369" uniqueCount="209">
  <si>
    <t>Маломаяченского сельского поселения</t>
  </si>
  <si>
    <t>Прохоровского муниципального района</t>
  </si>
  <si>
    <t>на 2022-2026годы</t>
  </si>
  <si>
    <t>Наименование показателей</t>
  </si>
  <si>
    <t>Единица измерения</t>
  </si>
  <si>
    <t>2022 год отчет</t>
  </si>
  <si>
    <t>2023 год оценка</t>
  </si>
  <si>
    <t>прогноз</t>
  </si>
  <si>
    <t>2024 год</t>
  </si>
  <si>
    <t>2025 год</t>
  </si>
  <si>
    <t>2026 год</t>
  </si>
  <si>
    <t>Раздел I.</t>
  </si>
  <si>
    <t>1.Численность населения</t>
  </si>
  <si>
    <t>Численность населения на начало года</t>
  </si>
  <si>
    <t xml:space="preserve"> человек</t>
  </si>
  <si>
    <t>Среднегодовая численность населения</t>
  </si>
  <si>
    <t xml:space="preserve">Число родившихся </t>
  </si>
  <si>
    <t>человек</t>
  </si>
  <si>
    <t>Число умерших</t>
  </si>
  <si>
    <t>Численность прибывших</t>
  </si>
  <si>
    <t>Численность выбывших</t>
  </si>
  <si>
    <r>
      <rPr>
        <b/>
        <i/>
        <sz val="11"/>
        <rFont val="Times New Roman"/>
        <charset val="134"/>
      </rPr>
      <t>Из общей</t>
    </r>
    <r>
      <rPr>
        <i/>
        <sz val="11"/>
        <rFont val="Times New Roman"/>
        <charset val="134"/>
      </rPr>
      <t xml:space="preserve"> численности населения:  мужчин</t>
    </r>
  </si>
  <si>
    <r>
      <rPr>
        <b/>
        <i/>
        <sz val="11"/>
        <rFont val="Times New Roman"/>
        <charset val="134"/>
      </rPr>
      <t xml:space="preserve">Из общей </t>
    </r>
    <r>
      <rPr>
        <i/>
        <sz val="11"/>
        <rFont val="Times New Roman"/>
        <charset val="134"/>
      </rPr>
      <t>численности населения: молодежи (от 18 до 35 лет)</t>
    </r>
  </si>
  <si>
    <t>2.Общая площадь земель поселения</t>
  </si>
  <si>
    <t>тыс. га</t>
  </si>
  <si>
    <t>3. Площадь земельных участков являющихся объектами налогообложения</t>
  </si>
  <si>
    <t>га</t>
  </si>
  <si>
    <t>4. Площадь земельных участков взятых в аренду</t>
  </si>
  <si>
    <t>5. Площадь помещения находящихся в муниципальной собственности, сданная в аренду</t>
  </si>
  <si>
    <t>м2</t>
  </si>
  <si>
    <t>6. Общая площадь жилых помещений</t>
  </si>
  <si>
    <t>т.м2</t>
  </si>
  <si>
    <t>7. Общее количество домовладений</t>
  </si>
  <si>
    <t>ед.</t>
  </si>
  <si>
    <t>из общего количества домовладений :</t>
  </si>
  <si>
    <t xml:space="preserve"> </t>
  </si>
  <si>
    <t>7.1.количество жилых домовладений</t>
  </si>
  <si>
    <t>ед</t>
  </si>
  <si>
    <t>8. Количество домовладений заключивших договора по вывозу и утилизации ТБО</t>
  </si>
  <si>
    <t>9. Количество домовладений заключившие договора по водоснабжению</t>
  </si>
  <si>
    <t>10. Количество домовладений установивших счетчики по  водоснабжению</t>
  </si>
  <si>
    <t>Раздел II.</t>
  </si>
  <si>
    <t>1.Промышленное производство</t>
  </si>
  <si>
    <t xml:space="preserve">1.1.Объем отгруженных товаров собственного производства, выполненных работ и услуг собственными силами </t>
  </si>
  <si>
    <t>тыс. рублей</t>
  </si>
  <si>
    <t>Обрабатывающие производства</t>
  </si>
  <si>
    <t>темп роста  к предыдущему году в действующих ценах</t>
  </si>
  <si>
    <t>%</t>
  </si>
  <si>
    <t>2.Сельское хозяйство</t>
  </si>
  <si>
    <t>2.1.Выпуск продукции сельского хозяйства                    (все категории хозяйств)</t>
  </si>
  <si>
    <t>темп роста в действующих ценах к предыдущему году</t>
  </si>
  <si>
    <t xml:space="preserve"> %</t>
  </si>
  <si>
    <t>83.6</t>
  </si>
  <si>
    <t>105.7</t>
  </si>
  <si>
    <t>105.1</t>
  </si>
  <si>
    <t>104.4</t>
  </si>
  <si>
    <t>2.2.Производство основных видов сельскохозяйственной продукции</t>
  </si>
  <si>
    <t>(все категории хозяйств):</t>
  </si>
  <si>
    <t>Зерно (в весе после доработки)</t>
  </si>
  <si>
    <t>тонн</t>
  </si>
  <si>
    <t>темп роста к предыдущему году</t>
  </si>
  <si>
    <t>161.5</t>
  </si>
  <si>
    <t>100.1</t>
  </si>
  <si>
    <t>101.5</t>
  </si>
  <si>
    <t>Сахарная свекла</t>
  </si>
  <si>
    <t>Подсолнечник</t>
  </si>
  <si>
    <t>58.5</t>
  </si>
  <si>
    <t>117.3</t>
  </si>
  <si>
    <t>103.8</t>
  </si>
  <si>
    <t>Овощи</t>
  </si>
  <si>
    <t>31.6</t>
  </si>
  <si>
    <t>102.2</t>
  </si>
  <si>
    <t>Картофель</t>
  </si>
  <si>
    <t>Плоды и ягоды</t>
  </si>
  <si>
    <t>Скот и птица (в живом весе)</t>
  </si>
  <si>
    <t>31.4</t>
  </si>
  <si>
    <t>89.2</t>
  </si>
  <si>
    <t>102.5</t>
  </si>
  <si>
    <t>100.5</t>
  </si>
  <si>
    <t xml:space="preserve">        в том числе:</t>
  </si>
  <si>
    <t xml:space="preserve">        птица</t>
  </si>
  <si>
    <t>101.6</t>
  </si>
  <si>
    <t>свиньи</t>
  </si>
  <si>
    <t>Молоко</t>
  </si>
  <si>
    <t>Яйца</t>
  </si>
  <si>
    <t>тыс. шт.</t>
  </si>
  <si>
    <t>77.3</t>
  </si>
  <si>
    <t>3.Инвестиции</t>
  </si>
  <si>
    <t xml:space="preserve">3.1.Инвестиции в основной капитал </t>
  </si>
  <si>
    <t>темп роста к предыдущему году в действующих ценах</t>
  </si>
  <si>
    <t>в том числе за счет средств муниципального бюджета</t>
  </si>
  <si>
    <t>4.Строительство</t>
  </si>
  <si>
    <t xml:space="preserve">4.1.Ввод в эксплуатацию: </t>
  </si>
  <si>
    <t>- жилья на территории муниципального образования</t>
  </si>
  <si>
    <t>кв. м общей площади</t>
  </si>
  <si>
    <t>4.2. Благоустройство населенных пунктов за счет всех источников финансирования</t>
  </si>
  <si>
    <t>5.Малое и среднее предпринимательство</t>
  </si>
  <si>
    <t>5.1.Количество субъектов малого и среднего предпринимательства по состоянию  на конец года - всего</t>
  </si>
  <si>
    <t>единиц</t>
  </si>
  <si>
    <t>в том числе:</t>
  </si>
  <si>
    <t>малых предприятий</t>
  </si>
  <si>
    <t>средних предприятий</t>
  </si>
  <si>
    <t>индивидуальных предпринимателей</t>
  </si>
  <si>
    <t xml:space="preserve">- из общего количества субъектов малого и среднего предпринимательства по видам экономической деятельности </t>
  </si>
  <si>
    <t>Сельское хозяйство</t>
  </si>
  <si>
    <t>Промышленность</t>
  </si>
  <si>
    <t>Строительство</t>
  </si>
  <si>
    <t>Транспорт  и связь</t>
  </si>
  <si>
    <t>Торговля, общественное питание</t>
  </si>
  <si>
    <t>Прочие виды услуг</t>
  </si>
  <si>
    <t>5.2. Количество самозанятых</t>
  </si>
  <si>
    <t>6.Потребительский рынок</t>
  </si>
  <si>
    <t>6.1.Оборот розничной торговли</t>
  </si>
  <si>
    <t xml:space="preserve"> % </t>
  </si>
  <si>
    <t>149.2</t>
  </si>
  <si>
    <t>6.2.Оборот общественного питания</t>
  </si>
  <si>
    <t>118.6</t>
  </si>
  <si>
    <t>33.5</t>
  </si>
  <si>
    <t>298.4</t>
  </si>
  <si>
    <t>6.3.Объем платных услуг населению – всего</t>
  </si>
  <si>
    <t>110.1</t>
  </si>
  <si>
    <t>Раздел III.</t>
  </si>
  <si>
    <t>1. Количество трудоспособного населения</t>
  </si>
  <si>
    <t>из общей численности трудоспособных: мужчин</t>
  </si>
  <si>
    <t xml:space="preserve">из общей численности трудоспособных: </t>
  </si>
  <si>
    <t>неработающие инвалиды</t>
  </si>
  <si>
    <t>служащие армии</t>
  </si>
  <si>
    <t>ассоциальные элементы</t>
  </si>
  <si>
    <t>2. Школьники 9-11 классов</t>
  </si>
  <si>
    <t>3. Учащиеся с отрывом от производства ВУЗов, СУЗов, профтехучилищ</t>
  </si>
  <si>
    <t>4. Численность пенсионеров</t>
  </si>
  <si>
    <t>из общей численности пенсионеров: численность работающих пенсионеров</t>
  </si>
  <si>
    <t>5. Численность детей от 14 до 18 (включительно)</t>
  </si>
  <si>
    <t>6.Численность детей от 0 до 13 (включительно)</t>
  </si>
  <si>
    <t>7.Численность занятых в экономике:</t>
  </si>
  <si>
    <t>в крупных организациях расположенных на территории поселения</t>
  </si>
  <si>
    <t>в филиалах и представительствах, зарегистрированных и расположенных на территории поселения</t>
  </si>
  <si>
    <t>в филиалах и представительствах, не зарегистрированных на территории поселения (почта, сбербанк, магазины райпо и т.д.)</t>
  </si>
  <si>
    <t>занятых в малом и среднем бизнесе</t>
  </si>
  <si>
    <t xml:space="preserve">              в малых предприятиях </t>
  </si>
  <si>
    <t xml:space="preserve">              в средних предприятиях</t>
  </si>
  <si>
    <t xml:space="preserve">             индивидуальных предпринимателей                 и граждан, занятых по найму  и получающих у них доходы</t>
  </si>
  <si>
    <t>самозанятых</t>
  </si>
  <si>
    <t>в том числе на территории поселения и  района</t>
  </si>
  <si>
    <t>в семейных фермах, производящих товарную продукцию</t>
  </si>
  <si>
    <t>занятых за пределами района на территории области  вахтовым методом</t>
  </si>
  <si>
    <t>занятых за пределами района и области вахтовым методом</t>
  </si>
  <si>
    <t>занимающиеся личным подсобным хозяйством человек</t>
  </si>
  <si>
    <t>Домохозяйки</t>
  </si>
  <si>
    <r>
      <rPr>
        <b/>
        <sz val="11"/>
        <rFont val="Times New Roman"/>
        <charset val="134"/>
      </rPr>
      <t>Занятые в нелегальном бизнесе (</t>
    </r>
    <r>
      <rPr>
        <b/>
        <sz val="8"/>
        <rFont val="Times New Roman"/>
        <charset val="134"/>
      </rPr>
      <t>т.е. осуществляют какого либо рода услуги и не зарегистрированы как ИП и не работают ни в какой либо организаци</t>
    </r>
    <r>
      <rPr>
        <b/>
        <sz val="11"/>
        <rFont val="Times New Roman"/>
        <charset val="134"/>
      </rPr>
      <t>и)</t>
    </r>
  </si>
  <si>
    <t>Занятых за пределами поселений на территории района</t>
  </si>
  <si>
    <t>Общественные работы</t>
  </si>
  <si>
    <r>
      <rPr>
        <sz val="11"/>
        <rFont val="Times New Roman"/>
        <charset val="134"/>
      </rPr>
      <t>Приезжающие работать на территорию поселения (</t>
    </r>
    <r>
      <rPr>
        <i/>
        <sz val="11"/>
        <rFont val="Times New Roman"/>
        <charset val="134"/>
      </rPr>
      <t>на постоянной основе</t>
    </r>
    <r>
      <rPr>
        <sz val="11"/>
        <rFont val="Times New Roman"/>
        <charset val="134"/>
      </rPr>
      <t>)</t>
    </r>
  </si>
  <si>
    <t>8.Численность безработных, зарегистрированных в органах государственной службы занятости</t>
  </si>
  <si>
    <t>9.Среднесписочная численность  работников  предприятий и организаций расположенных на территории поселения - всего</t>
  </si>
  <si>
    <t xml:space="preserve">10.Фонд  начисленной заработной платы  предприятий и организаций  расположенных на территории поселения- всего  </t>
  </si>
  <si>
    <t>млн. рублей</t>
  </si>
  <si>
    <t xml:space="preserve">темп роста к предыдущему году </t>
  </si>
  <si>
    <t>11.Среднемесячная  номинальная начисленная заработная плата одного работника предприятий и  организаций расположенных на территории поселения всего</t>
  </si>
  <si>
    <t>рублей</t>
  </si>
  <si>
    <t>И.О.главы администрации</t>
  </si>
  <si>
    <t>Л.Н.Афанасова</t>
  </si>
  <si>
    <t xml:space="preserve">Исп. </t>
  </si>
  <si>
    <t>т.47-242-4-44-24</t>
  </si>
  <si>
    <t>наименование села</t>
  </si>
  <si>
    <t>Индивидуальные жилые дома расположенные в п.г.т.Прохоровка</t>
  </si>
  <si>
    <t>Индивидуальные жилые дома расположенные в районе в населенных пунктах со статусом "село"</t>
  </si>
  <si>
    <t>Индивидуальные жилые дома расположенные в районе в населенных пунктах со статусом "хутор"</t>
  </si>
  <si>
    <t>Квартиры однокомнатные, расположенные в пгт.Прохоровка</t>
  </si>
  <si>
    <t>Квартиры двухкомнатные, расположенные в пгт.Прохоровка</t>
  </si>
  <si>
    <t>Квартиры трехкомнатные, расположенные в пгт.Прохоровка</t>
  </si>
  <si>
    <t>Квартиры расположенные в районе в населенных пунктах со статусом "село"</t>
  </si>
  <si>
    <t>кол-во домов</t>
  </si>
  <si>
    <t>м2, общей площади</t>
  </si>
  <si>
    <t>Малые Маячки</t>
  </si>
  <si>
    <t>Грязное</t>
  </si>
  <si>
    <t>2023 год</t>
  </si>
  <si>
    <t>школа</t>
  </si>
  <si>
    <t>дк</t>
  </si>
  <si>
    <t>администрация</t>
  </si>
  <si>
    <t>библиотека</t>
  </si>
  <si>
    <t>белгородская свинина</t>
  </si>
  <si>
    <t>почта</t>
  </si>
  <si>
    <t>газовая</t>
  </si>
  <si>
    <t>котельная</t>
  </si>
  <si>
    <t>магазин</t>
  </si>
  <si>
    <t>фап</t>
  </si>
  <si>
    <t>соцслужба</t>
  </si>
  <si>
    <t>молочный комплекс</t>
  </si>
  <si>
    <t>в том числе</t>
  </si>
  <si>
    <t>ГОНЧАРЕНКО НИКОЛАЙ ПЕТРОВИЧ</t>
  </si>
  <si>
    <t>Синько Антонина Владимировна</t>
  </si>
  <si>
    <t>РУДНЕВ СЕРГЕЙ СЕРГЕЕВИЧ</t>
  </si>
  <si>
    <t>КРОКОС СЕРГЕЙ АНАТОЛЬЕВИЧ</t>
  </si>
  <si>
    <t>муса али</t>
  </si>
  <si>
    <t>крапивенские</t>
  </si>
  <si>
    <t>строитель</t>
  </si>
  <si>
    <t>обоянь</t>
  </si>
  <si>
    <t>север</t>
  </si>
  <si>
    <t>петербург</t>
  </si>
  <si>
    <t>энергосети</t>
  </si>
  <si>
    <t>благоустройство</t>
  </si>
  <si>
    <t>хохланд</t>
  </si>
  <si>
    <t>мираторг</t>
  </si>
  <si>
    <t>охрана береговое</t>
  </si>
  <si>
    <r>
      <rPr>
        <b/>
        <sz val="11"/>
        <rFont val="Times New Roman"/>
        <charset val="134"/>
      </rPr>
      <t>Приезжающие работать на территорию поселения (</t>
    </r>
    <r>
      <rPr>
        <b/>
        <i/>
        <sz val="11"/>
        <rFont val="Times New Roman"/>
        <charset val="134"/>
      </rPr>
      <t>на постоянной основе</t>
    </r>
    <r>
      <rPr>
        <b/>
        <sz val="11"/>
        <rFont val="Times New Roman"/>
        <charset val="134"/>
      </rPr>
      <t>)</t>
    </r>
  </si>
  <si>
    <t>рождественка</t>
  </si>
  <si>
    <t>нива</t>
  </si>
  <si>
    <t>гсу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</si>
</sst>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0.0_ "/>
  </numFmts>
  <fonts count="40">
    <font>
      <sz val="11"/>
      <color theme="1"/>
      <name val="PT Sans"/>
      <charset val="134"/>
      <scheme val="minor"/>
    </font>
    <font>
      <b/>
      <sz val="11"/>
      <color theme="1"/>
      <name val="PT Sans"/>
      <charset val="134"/>
      <scheme val="minor"/>
    </font>
    <font>
      <b/>
      <sz val="11"/>
      <name val="Times New Roman"/>
      <charset val="134"/>
    </font>
    <font>
      <sz val="11"/>
      <name val="Times New Roman"/>
      <charset val="134"/>
    </font>
    <font>
      <i/>
      <sz val="11"/>
      <name val="Times New Roman"/>
      <charset val="134"/>
    </font>
    <font>
      <b/>
      <i/>
      <sz val="11"/>
      <name val="Times New Roman"/>
      <charset val="134"/>
    </font>
    <font>
      <u/>
      <sz val="11"/>
      <color theme="10"/>
      <name val="PT Sans"/>
      <charset val="134"/>
    </font>
    <font>
      <sz val="11"/>
      <name val="Calibri"/>
      <charset val="134"/>
    </font>
    <font>
      <i/>
      <sz val="11"/>
      <color theme="1"/>
      <name val="PT Sans"/>
      <charset val="134"/>
      <scheme val="minor"/>
    </font>
    <font>
      <b/>
      <sz val="11"/>
      <color theme="1"/>
      <name val="Arial Narrow"/>
      <charset val="134"/>
    </font>
    <font>
      <sz val="11"/>
      <name val="PT Sans"/>
      <charset val="134"/>
      <scheme val="minor"/>
    </font>
    <font>
      <b/>
      <sz val="14"/>
      <name val="Times New Roman"/>
      <charset val="134"/>
    </font>
    <font>
      <b/>
      <sz val="12"/>
      <name val="Times New Roman"/>
      <charset val="134"/>
    </font>
    <font>
      <sz val="14"/>
      <color indexed="2"/>
      <name val="Times New Roman"/>
      <charset val="134"/>
    </font>
    <font>
      <sz val="11"/>
      <color indexed="2"/>
      <name val="Times New Roman"/>
      <charset val="134"/>
    </font>
    <font>
      <sz val="11"/>
      <color indexed="2"/>
      <name val="Calibri"/>
      <charset val="134"/>
    </font>
    <font>
      <u/>
      <sz val="14"/>
      <name val="Times New Roman"/>
      <charset val="134"/>
    </font>
    <font>
      <u/>
      <sz val="11"/>
      <name val="Times New Roman"/>
      <charset val="134"/>
    </font>
    <font>
      <u/>
      <sz val="11"/>
      <color rgb="FF0000FF"/>
      <name val="PT Sans"/>
      <charset val="0"/>
      <scheme val="minor"/>
    </font>
    <font>
      <u/>
      <sz val="11"/>
      <color rgb="FF800080"/>
      <name val="PT Sans"/>
      <charset val="0"/>
      <scheme val="minor"/>
    </font>
    <font>
      <sz val="11"/>
      <color rgb="FFFF0000"/>
      <name val="PT Sans"/>
      <charset val="0"/>
      <scheme val="minor"/>
    </font>
    <font>
      <b/>
      <sz val="18"/>
      <color theme="3"/>
      <name val="PT Sans"/>
      <charset val="134"/>
      <scheme val="minor"/>
    </font>
    <font>
      <i/>
      <sz val="11"/>
      <color rgb="FF7F7F7F"/>
      <name val="PT Sans"/>
      <charset val="0"/>
      <scheme val="minor"/>
    </font>
    <font>
      <b/>
      <sz val="15"/>
      <color theme="3"/>
      <name val="PT Sans"/>
      <charset val="134"/>
      <scheme val="minor"/>
    </font>
    <font>
      <b/>
      <sz val="13"/>
      <color theme="3"/>
      <name val="PT Sans"/>
      <charset val="134"/>
      <scheme val="minor"/>
    </font>
    <font>
      <b/>
      <sz val="11"/>
      <color theme="3"/>
      <name val="PT Sans"/>
      <charset val="134"/>
      <scheme val="minor"/>
    </font>
    <font>
      <sz val="11"/>
      <color rgb="FF3F3F76"/>
      <name val="PT Sans"/>
      <charset val="0"/>
      <scheme val="minor"/>
    </font>
    <font>
      <b/>
      <sz val="11"/>
      <color rgb="FF3F3F3F"/>
      <name val="PT Sans"/>
      <charset val="0"/>
      <scheme val="minor"/>
    </font>
    <font>
      <b/>
      <sz val="11"/>
      <color rgb="FFFA7D00"/>
      <name val="PT Sans"/>
      <charset val="0"/>
      <scheme val="minor"/>
    </font>
    <font>
      <b/>
      <sz val="11"/>
      <color rgb="FFFFFFFF"/>
      <name val="PT Sans"/>
      <charset val="0"/>
      <scheme val="minor"/>
    </font>
    <font>
      <sz val="11"/>
      <color rgb="FFFA7D00"/>
      <name val="PT Sans"/>
      <charset val="0"/>
      <scheme val="minor"/>
    </font>
    <font>
      <b/>
      <sz val="11"/>
      <color theme="1"/>
      <name val="PT Sans"/>
      <charset val="0"/>
      <scheme val="minor"/>
    </font>
    <font>
      <sz val="11"/>
      <color rgb="FF006100"/>
      <name val="PT Sans"/>
      <charset val="0"/>
      <scheme val="minor"/>
    </font>
    <font>
      <sz val="11"/>
      <color rgb="FF9C0006"/>
      <name val="PT Sans"/>
      <charset val="0"/>
      <scheme val="minor"/>
    </font>
    <font>
      <sz val="11"/>
      <color rgb="FF9C6500"/>
      <name val="PT Sans"/>
      <charset val="0"/>
      <scheme val="minor"/>
    </font>
    <font>
      <sz val="11"/>
      <color theme="0"/>
      <name val="PT Sans"/>
      <charset val="0"/>
      <scheme val="minor"/>
    </font>
    <font>
      <sz val="11"/>
      <color theme="1"/>
      <name val="PT Sans"/>
      <charset val="0"/>
      <scheme val="minor"/>
    </font>
    <font>
      <b/>
      <sz val="8"/>
      <name val="Times New Roman"/>
      <charset val="134"/>
    </font>
    <font>
      <b/>
      <sz val="9"/>
      <name val="Tahoma"/>
      <charset val="134"/>
    </font>
    <font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5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6" borderId="15" applyNumberFormat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29" fillId="7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0" borderId="0" xfId="0" applyAlignment="1">
      <alignment shrinkToFit="1"/>
    </xf>
    <xf numFmtId="0" fontId="0" fillId="0" borderId="1" xfId="0" applyBorder="1" applyAlignment="1">
      <alignment shrinkToFit="1"/>
    </xf>
    <xf numFmtId="0" fontId="1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wrapText="1" shrinkToFit="1"/>
    </xf>
    <xf numFmtId="0" fontId="3" fillId="0" borderId="2" xfId="0" applyFont="1" applyBorder="1" applyAlignment="1">
      <alignment horizontal="center" wrapText="1" shrinkToFit="1"/>
    </xf>
    <xf numFmtId="0" fontId="3" fillId="0" borderId="2" xfId="0" applyFont="1" applyBorder="1" applyAlignment="1">
      <alignment wrapText="1" shrinkToFit="1"/>
    </xf>
    <xf numFmtId="0" fontId="4" fillId="0" borderId="2" xfId="0" applyFont="1" applyBorder="1" applyAlignment="1">
      <alignment wrapText="1" shrinkToFit="1"/>
    </xf>
    <xf numFmtId="0" fontId="5" fillId="0" borderId="2" xfId="0" applyFont="1" applyBorder="1" applyAlignment="1">
      <alignment wrapText="1" shrinkToFit="1"/>
    </xf>
    <xf numFmtId="0" fontId="6" fillId="0" borderId="2" xfId="0" applyFont="1" applyBorder="1" applyAlignment="1">
      <alignment horizontal="left" wrapText="1" shrinkToFit="1"/>
    </xf>
    <xf numFmtId="0" fontId="7" fillId="0" borderId="2" xfId="0" applyFont="1" applyBorder="1" applyAlignment="1">
      <alignment wrapText="1" shrinkToFit="1"/>
    </xf>
    <xf numFmtId="0" fontId="2" fillId="0" borderId="2" xfId="0" applyFont="1" applyBorder="1" applyAlignment="1">
      <alignment horizontal="center" wrapText="1" shrinkToFit="1"/>
    </xf>
    <xf numFmtId="0" fontId="0" fillId="0" borderId="2" xfId="0" applyBorder="1" applyAlignment="1">
      <alignment shrinkToFit="1"/>
    </xf>
    <xf numFmtId="0" fontId="8" fillId="0" borderId="2" xfId="0" applyFont="1" applyBorder="1" applyAlignment="1">
      <alignment shrinkToFit="1"/>
    </xf>
    <xf numFmtId="0" fontId="1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/>
    <xf numFmtId="0" fontId="10" fillId="2" borderId="2" xfId="0" applyFont="1" applyFill="1" applyBorder="1"/>
    <xf numFmtId="2" fontId="0" fillId="0" borderId="2" xfId="0" applyNumberFormat="1" applyBorder="1"/>
    <xf numFmtId="0" fontId="0" fillId="3" borderId="2" xfId="0" applyFill="1" applyBorder="1"/>
    <xf numFmtId="0" fontId="11" fillId="0" borderId="0" xfId="0" applyFont="1" applyAlignment="1">
      <alignment horizontal="center" wrapText="1" shrinkToFit="1"/>
    </xf>
    <xf numFmtId="0" fontId="11" fillId="0" borderId="1" xfId="0" applyFont="1" applyBorder="1" applyAlignment="1">
      <alignment horizontal="center" wrapText="1" shrinkToFit="1"/>
    </xf>
    <xf numFmtId="0" fontId="12" fillId="0" borderId="3" xfId="0" applyFont="1" applyBorder="1" applyAlignment="1">
      <alignment horizontal="center" wrapText="1" shrinkToFit="1"/>
    </xf>
    <xf numFmtId="0" fontId="12" fillId="0" borderId="4" xfId="0" applyFont="1" applyBorder="1" applyAlignment="1">
      <alignment horizontal="center" wrapText="1" shrinkToFit="1"/>
    </xf>
    <xf numFmtId="0" fontId="12" fillId="0" borderId="7" xfId="0" applyFont="1" applyBorder="1" applyAlignment="1">
      <alignment horizontal="center" wrapText="1" shrinkToFit="1"/>
    </xf>
    <xf numFmtId="0" fontId="12" fillId="0" borderId="5" xfId="0" applyFont="1" applyBorder="1" applyAlignment="1">
      <alignment horizontal="center" wrapText="1" shrinkToFit="1"/>
    </xf>
    <xf numFmtId="0" fontId="12" fillId="0" borderId="6" xfId="0" applyFont="1" applyBorder="1" applyAlignment="1">
      <alignment horizontal="center" wrapText="1" shrinkToFit="1"/>
    </xf>
    <xf numFmtId="0" fontId="0" fillId="0" borderId="6" xfId="0" applyBorder="1" applyAlignment="1">
      <alignment horizontal="center" wrapText="1" shrinkToFit="1"/>
    </xf>
    <xf numFmtId="0" fontId="12" fillId="0" borderId="2" xfId="0" applyFont="1" applyBorder="1" applyAlignment="1">
      <alignment horizontal="center" wrapText="1" shrinkToFit="1"/>
    </xf>
    <xf numFmtId="1" fontId="3" fillId="0" borderId="2" xfId="0" applyNumberFormat="1" applyFont="1" applyBorder="1" applyAlignment="1">
      <alignment wrapText="1" shrinkToFit="1"/>
    </xf>
    <xf numFmtId="0" fontId="3" fillId="0" borderId="2" xfId="0" applyFont="1" applyBorder="1" applyAlignment="1">
      <alignment horizontal="right" vertical="center" wrapText="1" shrinkToFit="1"/>
    </xf>
    <xf numFmtId="0" fontId="3" fillId="0" borderId="2" xfId="0" applyFont="1" applyBorder="1" applyAlignment="1">
      <alignment horizontal="right" wrapText="1" shrinkToFit="1"/>
    </xf>
    <xf numFmtId="0" fontId="0" fillId="0" borderId="2" xfId="0" applyBorder="1" applyAlignment="1">
      <alignment horizontal="right" shrinkToFit="1"/>
    </xf>
    <xf numFmtId="0" fontId="3" fillId="0" borderId="2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shrinkToFit="1"/>
    </xf>
    <xf numFmtId="180" fontId="3" fillId="0" borderId="2" xfId="0" applyNumberFormat="1" applyFont="1" applyBorder="1" applyAlignment="1">
      <alignment wrapText="1" shrinkToFit="1"/>
    </xf>
    <xf numFmtId="0" fontId="13" fillId="0" borderId="2" xfId="0" applyFont="1" applyBorder="1" applyAlignment="1">
      <alignment wrapText="1" shrinkToFit="1"/>
    </xf>
    <xf numFmtId="0" fontId="13" fillId="0" borderId="2" xfId="0" applyFont="1" applyBorder="1" applyAlignment="1">
      <alignment horizontal="right" wrapText="1" shrinkToFit="1"/>
    </xf>
    <xf numFmtId="181" fontId="3" fillId="0" borderId="2" xfId="0" applyNumberFormat="1" applyFont="1" applyBorder="1" applyAlignment="1">
      <alignment wrapText="1" shrinkToFit="1"/>
    </xf>
    <xf numFmtId="0" fontId="3" fillId="2" borderId="2" xfId="0" applyFont="1" applyFill="1" applyBorder="1" applyAlignment="1">
      <alignment wrapText="1" shrinkToFit="1"/>
    </xf>
    <xf numFmtId="0" fontId="0" fillId="0" borderId="7" xfId="0" applyBorder="1" applyAlignment="1">
      <alignment wrapText="1" shrinkToFit="1"/>
    </xf>
    <xf numFmtId="0" fontId="14" fillId="0" borderId="2" xfId="0" applyFont="1" applyBorder="1" applyAlignment="1">
      <alignment wrapText="1" shrinkToFit="1"/>
    </xf>
    <xf numFmtId="0" fontId="15" fillId="0" borderId="2" xfId="0" applyFont="1" applyBorder="1" applyAlignment="1">
      <alignment shrinkToFit="1"/>
    </xf>
    <xf numFmtId="0" fontId="0" fillId="0" borderId="8" xfId="0" applyBorder="1" applyAlignment="1">
      <alignment wrapText="1" shrinkToFit="1"/>
    </xf>
    <xf numFmtId="0" fontId="0" fillId="0" borderId="8" xfId="0" applyBorder="1" applyAlignment="1">
      <alignment horizontal="center" wrapText="1" shrinkToFit="1"/>
    </xf>
    <xf numFmtId="0" fontId="16" fillId="0" borderId="0" xfId="0" applyFont="1" applyAlignment="1">
      <alignment wrapText="1" shrinkToFit="1"/>
    </xf>
    <xf numFmtId="0" fontId="0" fillId="0" borderId="0" xfId="0" applyAlignment="1">
      <alignment wrapText="1" shrinkToFit="1"/>
    </xf>
    <xf numFmtId="0" fontId="17" fillId="0" borderId="9" xfId="0" applyFont="1" applyBorder="1" applyAlignment="1">
      <alignment wrapText="1" shrinkToFit="1"/>
    </xf>
    <xf numFmtId="0" fontId="3" fillId="0" borderId="0" xfId="0" applyFont="1" applyAlignment="1">
      <alignment wrapText="1" shrinkToFit="1"/>
    </xf>
    <xf numFmtId="0" fontId="0" fillId="0" borderId="0" xfId="0" applyAlignment="1">
      <alignment horizontal="center" wrapText="1" shrinkToFit="1"/>
    </xf>
    <xf numFmtId="0" fontId="0" fillId="0" borderId="10" xfId="0" applyBorder="1" applyAlignment="1">
      <alignment wrapText="1" shrinkToFit="1"/>
    </xf>
    <xf numFmtId="0" fontId="0" fillId="0" borderId="9" xfId="0" applyBorder="1" applyAlignment="1">
      <alignment wrapText="1" shrinkToFi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PT Sans Caption"/>
        <a:ea typeface="Arial"/>
        <a:cs typeface="Arial"/>
      </a:majorFont>
      <a:minorFont>
        <a:latin typeface="PT San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egrul.nalog.ru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2"/>
  <sheetViews>
    <sheetView tabSelected="1" workbookViewId="0">
      <selection activeCell="A143" sqref="A143"/>
    </sheetView>
  </sheetViews>
  <sheetFormatPr defaultColWidth="9" defaultRowHeight="14.25" outlineLevelCol="7"/>
  <cols>
    <col min="1" max="1" width="36.25" customWidth="1"/>
  </cols>
  <sheetData>
    <row r="1" spans="1:7">
      <c r="A1" s="1"/>
      <c r="B1" s="1"/>
      <c r="C1" s="1"/>
      <c r="D1" s="1"/>
      <c r="E1" s="1"/>
      <c r="F1" s="1"/>
      <c r="G1" s="1"/>
    </row>
    <row r="2" ht="18.75" spans="1:7">
      <c r="A2" s="23" t="s">
        <v>0</v>
      </c>
      <c r="B2" s="23"/>
      <c r="C2" s="23"/>
      <c r="D2" s="23"/>
      <c r="E2" s="23"/>
      <c r="F2" s="23"/>
      <c r="G2" s="23"/>
    </row>
    <row r="3" ht="18.75" spans="1:7">
      <c r="A3" s="23" t="s">
        <v>1</v>
      </c>
      <c r="B3" s="23"/>
      <c r="C3" s="23"/>
      <c r="D3" s="23"/>
      <c r="E3" s="23"/>
      <c r="F3" s="23"/>
      <c r="G3" s="23"/>
    </row>
    <row r="4" ht="18.75" spans="1:7">
      <c r="A4" s="24" t="s">
        <v>2</v>
      </c>
      <c r="B4" s="24"/>
      <c r="C4" s="24"/>
      <c r="D4" s="24"/>
      <c r="E4" s="24"/>
      <c r="F4" s="24"/>
      <c r="G4" s="24"/>
    </row>
    <row r="5" ht="15.75" spans="1:7">
      <c r="A5" s="25" t="s">
        <v>3</v>
      </c>
      <c r="B5" s="25" t="s">
        <v>4</v>
      </c>
      <c r="C5" s="25" t="s">
        <v>5</v>
      </c>
      <c r="D5" s="25" t="s">
        <v>6</v>
      </c>
      <c r="E5" s="26" t="s">
        <v>7</v>
      </c>
      <c r="F5" s="27"/>
      <c r="G5" s="28"/>
    </row>
    <row r="6" ht="15.75" spans="1:7">
      <c r="A6" s="29"/>
      <c r="B6" s="29"/>
      <c r="C6" s="29"/>
      <c r="D6" s="30"/>
      <c r="E6" s="31" t="s">
        <v>8</v>
      </c>
      <c r="F6" s="31" t="s">
        <v>9</v>
      </c>
      <c r="G6" s="31" t="s">
        <v>10</v>
      </c>
    </row>
    <row r="7" ht="15" spans="1:7">
      <c r="A7" s="4" t="s">
        <v>11</v>
      </c>
      <c r="B7" s="5"/>
      <c r="C7" s="6"/>
      <c r="E7" s="6"/>
      <c r="F7" s="6"/>
      <c r="G7" s="12"/>
    </row>
    <row r="8" ht="15" spans="1:7">
      <c r="A8" s="4" t="s">
        <v>12</v>
      </c>
      <c r="B8" s="5"/>
      <c r="C8" s="6"/>
      <c r="D8" s="6"/>
      <c r="E8" s="6"/>
      <c r="F8" s="6"/>
      <c r="G8" s="6"/>
    </row>
    <row r="9" ht="15" spans="1:7">
      <c r="A9" s="6" t="s">
        <v>13</v>
      </c>
      <c r="B9" s="5" t="s">
        <v>14</v>
      </c>
      <c r="C9" s="6">
        <v>533</v>
      </c>
      <c r="D9" s="6">
        <f>C9+C11-C12+C13-C14</f>
        <v>536</v>
      </c>
      <c r="E9" s="6">
        <f>D9+D11-D12+D13-D14</f>
        <v>539</v>
      </c>
      <c r="F9" s="6">
        <f>E9+E11-E12+E13-E14</f>
        <v>542</v>
      </c>
      <c r="G9" s="6">
        <f>F9+F11-F12+F13-F14</f>
        <v>545</v>
      </c>
    </row>
    <row r="10" ht="15" spans="1:7">
      <c r="A10" s="6" t="s">
        <v>15</v>
      </c>
      <c r="B10" s="5" t="s">
        <v>14</v>
      </c>
      <c r="C10" s="32">
        <f>(C9+D9)/2</f>
        <v>534.5</v>
      </c>
      <c r="D10" s="32">
        <f>(D9+E9)/2</f>
        <v>537.5</v>
      </c>
      <c r="E10" s="32">
        <f>(E9+F9)/2</f>
        <v>540.5</v>
      </c>
      <c r="F10" s="32">
        <f>(F9+G9)/2</f>
        <v>543.5</v>
      </c>
      <c r="G10" s="32">
        <v>547</v>
      </c>
    </row>
    <row r="11" ht="15" spans="1:7">
      <c r="A11" s="6" t="s">
        <v>16</v>
      </c>
      <c r="B11" s="5" t="s">
        <v>17</v>
      </c>
      <c r="C11" s="6">
        <v>3</v>
      </c>
      <c r="D11" s="6">
        <v>1</v>
      </c>
      <c r="E11" s="6">
        <v>1</v>
      </c>
      <c r="F11" s="6">
        <v>1</v>
      </c>
      <c r="G11" s="12">
        <v>1</v>
      </c>
    </row>
    <row r="12" ht="15" spans="1:7">
      <c r="A12" s="6" t="s">
        <v>18</v>
      </c>
      <c r="B12" s="5" t="s">
        <v>17</v>
      </c>
      <c r="C12" s="6">
        <v>8</v>
      </c>
      <c r="D12" s="6">
        <v>5</v>
      </c>
      <c r="E12" s="6">
        <v>5</v>
      </c>
      <c r="F12" s="6">
        <v>5</v>
      </c>
      <c r="G12" s="12">
        <v>5</v>
      </c>
    </row>
    <row r="13" ht="15" spans="1:7">
      <c r="A13" s="6" t="s">
        <v>19</v>
      </c>
      <c r="B13" s="5" t="s">
        <v>17</v>
      </c>
      <c r="C13" s="6">
        <v>11</v>
      </c>
      <c r="D13" s="6">
        <v>10</v>
      </c>
      <c r="E13" s="6">
        <v>10</v>
      </c>
      <c r="F13" s="6">
        <v>10</v>
      </c>
      <c r="G13" s="12">
        <v>10</v>
      </c>
    </row>
    <row r="14" ht="15" spans="1:7">
      <c r="A14" s="6" t="s">
        <v>20</v>
      </c>
      <c r="B14" s="5" t="s">
        <v>17</v>
      </c>
      <c r="C14" s="6">
        <v>3</v>
      </c>
      <c r="D14" s="6">
        <v>3</v>
      </c>
      <c r="E14" s="6">
        <v>3</v>
      </c>
      <c r="F14" s="6">
        <v>3</v>
      </c>
      <c r="G14" s="12">
        <v>3</v>
      </c>
    </row>
    <row r="15" ht="15" spans="1:7">
      <c r="A15" s="6"/>
      <c r="B15" s="5"/>
      <c r="C15" s="6"/>
      <c r="D15" s="6"/>
      <c r="E15" s="6"/>
      <c r="F15" s="6"/>
      <c r="G15" s="12"/>
    </row>
    <row r="16" ht="30" spans="1:7">
      <c r="A16" s="7" t="s">
        <v>21</v>
      </c>
      <c r="B16" s="5" t="s">
        <v>17</v>
      </c>
      <c r="C16" s="33">
        <v>237</v>
      </c>
      <c r="D16" s="34">
        <v>237</v>
      </c>
      <c r="E16" s="34">
        <v>237</v>
      </c>
      <c r="F16" s="34">
        <v>237</v>
      </c>
      <c r="G16" s="35">
        <v>237</v>
      </c>
    </row>
    <row r="17" ht="30" spans="1:7">
      <c r="A17" s="7" t="s">
        <v>22</v>
      </c>
      <c r="B17" s="5" t="s">
        <v>17</v>
      </c>
      <c r="C17" s="36">
        <v>113</v>
      </c>
      <c r="D17" s="6">
        <v>110</v>
      </c>
      <c r="E17" s="6">
        <v>104</v>
      </c>
      <c r="F17" s="6">
        <v>102</v>
      </c>
      <c r="G17" s="12">
        <v>101</v>
      </c>
    </row>
    <row r="18" ht="15" spans="1:7">
      <c r="A18" s="4" t="s">
        <v>23</v>
      </c>
      <c r="B18" s="5" t="s">
        <v>24</v>
      </c>
      <c r="C18" s="6">
        <v>47049</v>
      </c>
      <c r="D18" s="6">
        <v>47049</v>
      </c>
      <c r="E18" s="6">
        <v>47049</v>
      </c>
      <c r="F18" s="6">
        <v>47049</v>
      </c>
      <c r="G18" s="37">
        <v>47049</v>
      </c>
    </row>
    <row r="19" ht="42.75" spans="1:7">
      <c r="A19" s="4" t="s">
        <v>25</v>
      </c>
      <c r="B19" s="5" t="s">
        <v>26</v>
      </c>
      <c r="C19" s="6">
        <v>556</v>
      </c>
      <c r="D19" s="6">
        <v>556</v>
      </c>
      <c r="E19" s="6">
        <v>556</v>
      </c>
      <c r="F19" s="6">
        <v>556</v>
      </c>
      <c r="G19" s="12">
        <v>556</v>
      </c>
    </row>
    <row r="20" ht="28.5" spans="1:7">
      <c r="A20" s="4" t="s">
        <v>27</v>
      </c>
      <c r="B20" s="5" t="s">
        <v>26</v>
      </c>
      <c r="C20" s="38">
        <v>13.7</v>
      </c>
      <c r="D20" s="38">
        <v>13.7</v>
      </c>
      <c r="E20" s="6">
        <v>13.7</v>
      </c>
      <c r="F20" s="6">
        <v>13.7</v>
      </c>
      <c r="G20" s="12">
        <v>13.7</v>
      </c>
    </row>
    <row r="21" ht="42.75" spans="1:7">
      <c r="A21" s="4" t="s">
        <v>28</v>
      </c>
      <c r="B21" s="5" t="s">
        <v>29</v>
      </c>
      <c r="C21" s="6">
        <v>0.35</v>
      </c>
      <c r="D21" s="6">
        <v>0.35</v>
      </c>
      <c r="E21" s="6">
        <v>0.35</v>
      </c>
      <c r="F21" s="6">
        <v>0.35</v>
      </c>
      <c r="G21" s="12">
        <v>0.35</v>
      </c>
    </row>
    <row r="22" ht="15" spans="1:7">
      <c r="A22" s="4" t="s">
        <v>30</v>
      </c>
      <c r="B22" s="5" t="s">
        <v>31</v>
      </c>
      <c r="C22" s="6">
        <v>20.47</v>
      </c>
      <c r="D22" s="6">
        <v>20.47</v>
      </c>
      <c r="E22" s="6">
        <v>20.47</v>
      </c>
      <c r="F22" s="6">
        <v>20.47</v>
      </c>
      <c r="G22" s="6">
        <v>20.47</v>
      </c>
    </row>
    <row r="23" ht="15" spans="1:7">
      <c r="A23" s="4" t="s">
        <v>32</v>
      </c>
      <c r="B23" s="5" t="s">
        <v>33</v>
      </c>
      <c r="C23" s="6">
        <v>280</v>
      </c>
      <c r="D23" s="6">
        <v>280</v>
      </c>
      <c r="E23" s="6">
        <v>280</v>
      </c>
      <c r="F23" s="6">
        <v>280</v>
      </c>
      <c r="G23" s="6">
        <v>280</v>
      </c>
    </row>
    <row r="24" ht="15" spans="1:7">
      <c r="A24" s="4" t="s">
        <v>34</v>
      </c>
      <c r="B24" s="5"/>
      <c r="C24" s="6" t="s">
        <v>35</v>
      </c>
      <c r="D24" s="6" t="s">
        <v>35</v>
      </c>
      <c r="E24" s="6" t="s">
        <v>35</v>
      </c>
      <c r="F24" s="6" t="s">
        <v>35</v>
      </c>
      <c r="G24" s="6" t="s">
        <v>35</v>
      </c>
    </row>
    <row r="25" ht="15" spans="1:7">
      <c r="A25" s="7" t="s">
        <v>36</v>
      </c>
      <c r="B25" s="5" t="s">
        <v>37</v>
      </c>
      <c r="C25" s="6">
        <v>212</v>
      </c>
      <c r="D25" s="6">
        <v>207</v>
      </c>
      <c r="E25" s="6">
        <v>207</v>
      </c>
      <c r="F25" s="6">
        <v>207</v>
      </c>
      <c r="G25" s="6">
        <v>207</v>
      </c>
    </row>
    <row r="26" ht="42.75" spans="1:7">
      <c r="A26" s="4" t="s">
        <v>38</v>
      </c>
      <c r="B26" s="5" t="s">
        <v>33</v>
      </c>
      <c r="C26" s="6">
        <v>237</v>
      </c>
      <c r="D26" s="6">
        <v>237</v>
      </c>
      <c r="E26" s="6">
        <v>237</v>
      </c>
      <c r="F26" s="6">
        <v>237</v>
      </c>
      <c r="G26" s="6">
        <v>237</v>
      </c>
    </row>
    <row r="27" ht="42.75" spans="1:7">
      <c r="A27" s="4" t="s">
        <v>39</v>
      </c>
      <c r="B27" s="5" t="s">
        <v>33</v>
      </c>
      <c r="C27" s="6">
        <v>139</v>
      </c>
      <c r="D27" s="6">
        <v>139</v>
      </c>
      <c r="E27" s="6">
        <v>139</v>
      </c>
      <c r="F27" s="6">
        <v>139</v>
      </c>
      <c r="G27" s="12">
        <v>139</v>
      </c>
    </row>
    <row r="28" ht="42.75" spans="1:7">
      <c r="A28" s="4" t="s">
        <v>40</v>
      </c>
      <c r="B28" s="5" t="s">
        <v>33</v>
      </c>
      <c r="C28" s="6">
        <v>139</v>
      </c>
      <c r="D28" s="6">
        <v>139</v>
      </c>
      <c r="E28" s="6">
        <v>139</v>
      </c>
      <c r="F28" s="6">
        <v>139</v>
      </c>
      <c r="G28" s="12">
        <v>139</v>
      </c>
    </row>
    <row r="29" ht="15" spans="1:7">
      <c r="A29" s="4" t="s">
        <v>41</v>
      </c>
      <c r="B29" s="5"/>
      <c r="C29" s="6"/>
      <c r="D29" s="6"/>
      <c r="E29" s="6"/>
      <c r="F29" s="6"/>
      <c r="G29" s="12"/>
    </row>
    <row r="30" ht="15" spans="1:7">
      <c r="A30" s="4" t="s">
        <v>42</v>
      </c>
      <c r="B30" s="5"/>
      <c r="C30" s="6"/>
      <c r="D30" s="6"/>
      <c r="E30" s="6"/>
      <c r="F30" s="6"/>
      <c r="G30" s="12"/>
    </row>
    <row r="31" ht="45" spans="1:7">
      <c r="A31" s="6" t="s">
        <v>43</v>
      </c>
      <c r="B31" s="5" t="s">
        <v>44</v>
      </c>
      <c r="C31" s="6"/>
      <c r="D31" s="6"/>
      <c r="E31" s="6"/>
      <c r="F31" s="6"/>
      <c r="G31" s="12"/>
    </row>
    <row r="32" ht="30" spans="1:7">
      <c r="A32" s="6" t="s">
        <v>45</v>
      </c>
      <c r="B32" s="5" t="s">
        <v>44</v>
      </c>
      <c r="C32" s="6"/>
      <c r="D32" s="6"/>
      <c r="E32" s="6"/>
      <c r="F32" s="6"/>
      <c r="G32" s="12"/>
    </row>
    <row r="33" ht="30" spans="1:7">
      <c r="A33" s="6" t="s">
        <v>46</v>
      </c>
      <c r="B33" s="5" t="s">
        <v>47</v>
      </c>
      <c r="C33" s="6"/>
      <c r="D33" s="6"/>
      <c r="E33" s="6"/>
      <c r="F33" s="6"/>
      <c r="G33" s="6"/>
    </row>
    <row r="34" ht="15" spans="1:7">
      <c r="A34" s="4" t="s">
        <v>48</v>
      </c>
      <c r="B34" s="5"/>
      <c r="C34" s="6"/>
      <c r="D34" s="6"/>
      <c r="E34" s="6"/>
      <c r="F34" s="6"/>
      <c r="G34" s="12"/>
    </row>
    <row r="35" ht="42.75" spans="1:7">
      <c r="A35" s="4" t="s">
        <v>49</v>
      </c>
      <c r="B35" s="5" t="s">
        <v>44</v>
      </c>
      <c r="C35" s="6">
        <v>1558718.6</v>
      </c>
      <c r="D35" s="6">
        <v>1648354.3</v>
      </c>
      <c r="E35" s="6">
        <v>1733043.5</v>
      </c>
      <c r="F35" s="6">
        <v>1809510.5</v>
      </c>
      <c r="G35" s="6">
        <v>1889351.6</v>
      </c>
    </row>
    <row r="36" ht="30" spans="1:7">
      <c r="A36" s="6" t="s">
        <v>50</v>
      </c>
      <c r="B36" s="5" t="s">
        <v>51</v>
      </c>
      <c r="C36" s="34" t="s">
        <v>52</v>
      </c>
      <c r="D36" s="34" t="s">
        <v>53</v>
      </c>
      <c r="E36" s="34" t="s">
        <v>54</v>
      </c>
      <c r="F36" s="34" t="s">
        <v>55</v>
      </c>
      <c r="G36" s="34" t="s">
        <v>55</v>
      </c>
    </row>
    <row r="37" ht="28.5" spans="1:7">
      <c r="A37" s="4" t="s">
        <v>56</v>
      </c>
      <c r="B37" s="5"/>
      <c r="C37" s="6"/>
      <c r="D37" s="39"/>
      <c r="E37" s="39"/>
      <c r="F37" s="39"/>
      <c r="G37" s="39"/>
    </row>
    <row r="38" ht="18.75" spans="1:7">
      <c r="A38" s="6" t="s">
        <v>57</v>
      </c>
      <c r="B38" s="5"/>
      <c r="C38" s="6"/>
      <c r="D38" s="39"/>
      <c r="E38" s="39"/>
      <c r="F38" s="39"/>
      <c r="G38" s="39"/>
    </row>
    <row r="39" ht="15" spans="1:7">
      <c r="A39" s="6" t="s">
        <v>58</v>
      </c>
      <c r="B39" s="5" t="s">
        <v>59</v>
      </c>
      <c r="C39" s="6">
        <v>5588</v>
      </c>
      <c r="D39" s="6">
        <v>5192</v>
      </c>
      <c r="E39" s="6">
        <v>5199</v>
      </c>
      <c r="F39" s="6">
        <v>5278</v>
      </c>
      <c r="G39" s="6">
        <v>5285</v>
      </c>
    </row>
    <row r="40" ht="15" spans="1:7">
      <c r="A40" s="6" t="s">
        <v>60</v>
      </c>
      <c r="B40" s="5" t="s">
        <v>47</v>
      </c>
      <c r="C40" s="34" t="s">
        <v>61</v>
      </c>
      <c r="D40" s="34">
        <v>93</v>
      </c>
      <c r="E40" s="34" t="s">
        <v>62</v>
      </c>
      <c r="F40" s="34" t="s">
        <v>63</v>
      </c>
      <c r="G40" s="34">
        <v>100</v>
      </c>
    </row>
    <row r="41" ht="18.75" spans="1:7">
      <c r="A41" s="6" t="s">
        <v>64</v>
      </c>
      <c r="B41" s="5" t="s">
        <v>59</v>
      </c>
      <c r="C41" s="34"/>
      <c r="D41" s="40"/>
      <c r="E41" s="40"/>
      <c r="F41" s="40"/>
      <c r="G41" s="40"/>
    </row>
    <row r="42" ht="18.75" spans="1:7">
      <c r="A42" s="6" t="s">
        <v>60</v>
      </c>
      <c r="B42" s="5" t="s">
        <v>47</v>
      </c>
      <c r="C42" s="6"/>
      <c r="D42" s="39"/>
      <c r="E42" s="39"/>
      <c r="F42" s="39"/>
      <c r="G42" s="39"/>
    </row>
    <row r="43" ht="15" spans="1:7">
      <c r="A43" s="6" t="s">
        <v>65</v>
      </c>
      <c r="B43" s="5" t="s">
        <v>59</v>
      </c>
      <c r="C43" s="6">
        <v>794</v>
      </c>
      <c r="D43" s="6">
        <v>932</v>
      </c>
      <c r="E43" s="6">
        <v>968</v>
      </c>
      <c r="F43" s="6">
        <v>978</v>
      </c>
      <c r="G43" s="6">
        <v>978</v>
      </c>
    </row>
    <row r="44" ht="15" spans="1:7">
      <c r="A44" s="6" t="s">
        <v>60</v>
      </c>
      <c r="B44" s="5" t="s">
        <v>47</v>
      </c>
      <c r="C44" s="34" t="s">
        <v>66</v>
      </c>
      <c r="D44" s="34" t="s">
        <v>67</v>
      </c>
      <c r="E44" s="34" t="s">
        <v>68</v>
      </c>
      <c r="F44" s="34">
        <v>101</v>
      </c>
      <c r="G44" s="34">
        <v>100</v>
      </c>
    </row>
    <row r="45" ht="15" spans="1:7">
      <c r="A45" s="6" t="s">
        <v>69</v>
      </c>
      <c r="B45" s="5" t="s">
        <v>59</v>
      </c>
      <c r="C45" s="6">
        <v>139</v>
      </c>
      <c r="D45" s="6">
        <v>44</v>
      </c>
      <c r="E45" s="6">
        <v>44</v>
      </c>
      <c r="F45" s="6">
        <v>45</v>
      </c>
      <c r="G45" s="6">
        <v>46</v>
      </c>
    </row>
    <row r="46" ht="15" spans="1:7">
      <c r="A46" s="6" t="s">
        <v>60</v>
      </c>
      <c r="B46" s="5" t="s">
        <v>47</v>
      </c>
      <c r="C46" s="34">
        <v>100</v>
      </c>
      <c r="D46" s="34" t="s">
        <v>70</v>
      </c>
      <c r="E46" s="34">
        <v>100</v>
      </c>
      <c r="F46" s="34" t="s">
        <v>71</v>
      </c>
      <c r="G46" s="34">
        <v>102</v>
      </c>
    </row>
    <row r="47" ht="15" spans="1:7">
      <c r="A47" s="6" t="s">
        <v>72</v>
      </c>
      <c r="B47" s="5" t="s">
        <v>59</v>
      </c>
      <c r="C47" s="6">
        <v>814</v>
      </c>
      <c r="D47" s="6">
        <v>231</v>
      </c>
      <c r="E47" s="6">
        <v>231</v>
      </c>
      <c r="F47" s="6">
        <v>234</v>
      </c>
      <c r="G47" s="6">
        <v>235</v>
      </c>
    </row>
    <row r="48" ht="15" spans="1:7">
      <c r="A48" s="6" t="s">
        <v>60</v>
      </c>
      <c r="B48" s="5" t="s">
        <v>47</v>
      </c>
      <c r="C48" s="6"/>
      <c r="D48" s="6"/>
      <c r="E48" s="6"/>
      <c r="F48" s="6"/>
      <c r="G48" s="6"/>
    </row>
    <row r="49" ht="18.75" spans="1:7">
      <c r="A49" s="6" t="s">
        <v>73</v>
      </c>
      <c r="B49" s="5" t="s">
        <v>59</v>
      </c>
      <c r="C49" s="6"/>
      <c r="D49" s="39"/>
      <c r="E49" s="39"/>
      <c r="F49" s="39"/>
      <c r="G49" s="39"/>
    </row>
    <row r="50" ht="18.75" spans="1:7">
      <c r="A50" s="6" t="s">
        <v>60</v>
      </c>
      <c r="B50" s="5" t="s">
        <v>47</v>
      </c>
      <c r="C50" s="6"/>
      <c r="D50" s="39"/>
      <c r="E50" s="39"/>
      <c r="F50" s="39"/>
      <c r="G50" s="39"/>
    </row>
    <row r="51" ht="15" spans="1:7">
      <c r="A51" s="6" t="s">
        <v>74</v>
      </c>
      <c r="B51" s="5" t="s">
        <v>59</v>
      </c>
      <c r="C51" s="6">
        <v>14034</v>
      </c>
      <c r="D51" s="6">
        <v>12514</v>
      </c>
      <c r="E51" s="6">
        <v>12834</v>
      </c>
      <c r="F51" s="6">
        <v>12902</v>
      </c>
      <c r="G51" s="6">
        <v>12922</v>
      </c>
    </row>
    <row r="52" ht="15" spans="1:7">
      <c r="A52" s="6" t="s">
        <v>60</v>
      </c>
      <c r="B52" s="5" t="s">
        <v>47</v>
      </c>
      <c r="C52" s="34" t="s">
        <v>75</v>
      </c>
      <c r="D52" s="34" t="s">
        <v>76</v>
      </c>
      <c r="E52" s="34" t="s">
        <v>77</v>
      </c>
      <c r="F52" s="34" t="s">
        <v>78</v>
      </c>
      <c r="G52" s="34" t="s">
        <v>62</v>
      </c>
    </row>
    <row r="53" ht="18.75" spans="1:7">
      <c r="A53" s="6" t="s">
        <v>79</v>
      </c>
      <c r="B53" s="5"/>
      <c r="C53" s="6"/>
      <c r="D53" s="39"/>
      <c r="E53" s="39"/>
      <c r="F53" s="39"/>
      <c r="G53" s="39"/>
    </row>
    <row r="54" ht="15" spans="1:7">
      <c r="A54" s="6" t="s">
        <v>80</v>
      </c>
      <c r="B54" s="5" t="s">
        <v>59</v>
      </c>
      <c r="C54" s="6">
        <v>15.2</v>
      </c>
      <c r="D54" s="6">
        <v>12.2</v>
      </c>
      <c r="E54" s="6">
        <v>12.2</v>
      </c>
      <c r="F54" s="6">
        <v>12.4</v>
      </c>
      <c r="G54" s="6">
        <v>12.4</v>
      </c>
    </row>
    <row r="55" ht="15" spans="1:7">
      <c r="A55" s="6" t="s">
        <v>60</v>
      </c>
      <c r="B55" s="5" t="s">
        <v>47</v>
      </c>
      <c r="C55" s="6">
        <v>112</v>
      </c>
      <c r="D55" s="6">
        <v>80.3</v>
      </c>
      <c r="E55" s="34">
        <v>100</v>
      </c>
      <c r="F55" s="34" t="s">
        <v>81</v>
      </c>
      <c r="G55" s="34">
        <v>100</v>
      </c>
    </row>
    <row r="56" ht="15" spans="1:7">
      <c r="A56" s="6" t="s">
        <v>82</v>
      </c>
      <c r="B56" s="5" t="s">
        <v>59</v>
      </c>
      <c r="C56" s="6">
        <v>14019</v>
      </c>
      <c r="D56" s="6">
        <v>12502</v>
      </c>
      <c r="E56" s="6">
        <v>12822</v>
      </c>
      <c r="F56" s="6">
        <v>12890</v>
      </c>
      <c r="G56" s="6">
        <v>12910</v>
      </c>
    </row>
    <row r="57" ht="15" spans="1:7">
      <c r="A57" s="6" t="s">
        <v>60</v>
      </c>
      <c r="B57" s="5" t="s">
        <v>47</v>
      </c>
      <c r="C57" s="34">
        <v>100</v>
      </c>
      <c r="D57" s="34" t="s">
        <v>76</v>
      </c>
      <c r="E57" s="34" t="s">
        <v>77</v>
      </c>
      <c r="F57" s="34" t="s">
        <v>78</v>
      </c>
      <c r="G57" s="34">
        <v>100.1</v>
      </c>
    </row>
    <row r="58" ht="15" spans="1:7">
      <c r="A58" s="6" t="s">
        <v>83</v>
      </c>
      <c r="B58" s="5" t="s">
        <v>59</v>
      </c>
      <c r="C58" s="6">
        <v>2155</v>
      </c>
      <c r="D58" s="6">
        <v>22</v>
      </c>
      <c r="E58" s="6">
        <v>20</v>
      </c>
      <c r="F58" s="6">
        <v>20</v>
      </c>
      <c r="G58" s="6">
        <v>20</v>
      </c>
    </row>
    <row r="59" ht="15" spans="1:7">
      <c r="A59" s="6" t="s">
        <v>60</v>
      </c>
      <c r="B59" s="5" t="s">
        <v>47</v>
      </c>
      <c r="C59" s="6"/>
      <c r="D59" s="6"/>
      <c r="E59" s="6"/>
      <c r="F59" s="6"/>
      <c r="G59" s="6"/>
    </row>
    <row r="60" ht="15" spans="1:7">
      <c r="A60" s="6" t="s">
        <v>84</v>
      </c>
      <c r="B60" s="5" t="s">
        <v>85</v>
      </c>
      <c r="C60" s="6">
        <v>238</v>
      </c>
      <c r="D60" s="6">
        <v>184</v>
      </c>
      <c r="E60" s="6">
        <v>184</v>
      </c>
      <c r="F60" s="6">
        <v>187</v>
      </c>
      <c r="G60" s="6">
        <v>187</v>
      </c>
    </row>
    <row r="61" ht="15" spans="1:7">
      <c r="A61" s="6" t="s">
        <v>60</v>
      </c>
      <c r="B61" s="5" t="s">
        <v>47</v>
      </c>
      <c r="C61" s="34">
        <v>100</v>
      </c>
      <c r="D61" s="34" t="s">
        <v>86</v>
      </c>
      <c r="E61" s="34">
        <v>100</v>
      </c>
      <c r="F61" s="34" t="s">
        <v>81</v>
      </c>
      <c r="G61" s="34">
        <v>100</v>
      </c>
    </row>
    <row r="62" ht="15" spans="1:7">
      <c r="A62" s="4" t="s">
        <v>87</v>
      </c>
      <c r="B62" s="5"/>
      <c r="C62" s="6"/>
      <c r="D62" s="6"/>
      <c r="E62" s="6"/>
      <c r="F62" s="6"/>
      <c r="G62" s="12"/>
    </row>
    <row r="63" ht="30" spans="1:7">
      <c r="A63" s="4" t="s">
        <v>88</v>
      </c>
      <c r="B63" s="5" t="s">
        <v>44</v>
      </c>
      <c r="C63" s="6">
        <v>5600</v>
      </c>
      <c r="D63" s="6">
        <f>100000+D65</f>
        <v>100082.3</v>
      </c>
      <c r="E63" s="6">
        <v>3250</v>
      </c>
      <c r="F63" s="6">
        <v>3250</v>
      </c>
      <c r="G63" s="6">
        <v>3250</v>
      </c>
    </row>
    <row r="64" ht="30" spans="1:7">
      <c r="A64" s="6" t="s">
        <v>89</v>
      </c>
      <c r="B64" s="5" t="s">
        <v>47</v>
      </c>
      <c r="C64" s="6">
        <v>31.8</v>
      </c>
      <c r="D64" s="41">
        <f>D63/C63*100</f>
        <v>1787.18392857143</v>
      </c>
      <c r="E64" s="41">
        <f>E63/D63*100</f>
        <v>3.24732744950905</v>
      </c>
      <c r="F64" s="41">
        <f>F63/E63*100</f>
        <v>100</v>
      </c>
      <c r="G64" s="41">
        <f>G63/F63*100</f>
        <v>100</v>
      </c>
    </row>
    <row r="65" ht="30" spans="1:7">
      <c r="A65" s="6" t="s">
        <v>90</v>
      </c>
      <c r="B65" s="5" t="s">
        <v>44</v>
      </c>
      <c r="C65" s="42">
        <v>550</v>
      </c>
      <c r="D65" s="42">
        <v>82.3</v>
      </c>
      <c r="E65" s="42">
        <v>30</v>
      </c>
      <c r="F65" s="42">
        <v>30</v>
      </c>
      <c r="G65" s="42">
        <v>30</v>
      </c>
    </row>
    <row r="66" ht="15" spans="1:7">
      <c r="A66" s="4" t="s">
        <v>91</v>
      </c>
      <c r="B66" s="5"/>
      <c r="C66" s="6"/>
      <c r="D66" s="6"/>
      <c r="E66" s="6"/>
      <c r="F66" s="6"/>
      <c r="G66" s="12"/>
    </row>
    <row r="67" ht="15" spans="1:7">
      <c r="A67" s="4" t="s">
        <v>92</v>
      </c>
      <c r="B67" s="5"/>
      <c r="C67" s="6"/>
      <c r="D67" s="6"/>
      <c r="E67" s="6"/>
      <c r="F67" s="6"/>
      <c r="G67" s="12"/>
    </row>
    <row r="68" ht="45" spans="1:7">
      <c r="A68" s="6" t="s">
        <v>93</v>
      </c>
      <c r="B68" s="5" t="s">
        <v>94</v>
      </c>
      <c r="C68" s="6">
        <v>65</v>
      </c>
      <c r="D68" s="6">
        <v>0</v>
      </c>
      <c r="E68" s="6">
        <v>65</v>
      </c>
      <c r="F68" s="6">
        <v>65</v>
      </c>
      <c r="G68" s="12">
        <v>65</v>
      </c>
    </row>
    <row r="69" ht="15" spans="1:7">
      <c r="A69" s="6" t="s">
        <v>60</v>
      </c>
      <c r="B69" s="5" t="s">
        <v>47</v>
      </c>
      <c r="C69" s="6"/>
      <c r="D69" s="6"/>
      <c r="E69" s="6"/>
      <c r="F69" s="6"/>
      <c r="G69" s="12"/>
    </row>
    <row r="70" ht="42.75" spans="1:7">
      <c r="A70" s="4" t="s">
        <v>95</v>
      </c>
      <c r="B70" s="5" t="s">
        <v>44</v>
      </c>
      <c r="C70" s="6">
        <v>39</v>
      </c>
      <c r="D70" s="6">
        <v>941.6</v>
      </c>
      <c r="E70" s="6">
        <v>914.6</v>
      </c>
      <c r="F70" s="6">
        <v>828.8</v>
      </c>
      <c r="G70" s="12">
        <v>828.8</v>
      </c>
    </row>
    <row r="71" ht="28.5" spans="1:7">
      <c r="A71" s="4" t="s">
        <v>96</v>
      </c>
      <c r="B71" s="5"/>
      <c r="C71" s="43"/>
      <c r="D71" s="43"/>
      <c r="E71" s="43"/>
      <c r="F71" s="43"/>
      <c r="G71" s="43"/>
    </row>
    <row r="72" ht="42.75" spans="1:7">
      <c r="A72" s="4" t="s">
        <v>97</v>
      </c>
      <c r="B72" s="5" t="s">
        <v>98</v>
      </c>
      <c r="C72" s="6">
        <v>6</v>
      </c>
      <c r="D72" s="6">
        <v>4</v>
      </c>
      <c r="E72" s="6">
        <v>4</v>
      </c>
      <c r="F72" s="6">
        <v>4</v>
      </c>
      <c r="G72" s="6">
        <v>4</v>
      </c>
    </row>
    <row r="73" ht="15" spans="1:7">
      <c r="A73" s="6" t="s">
        <v>99</v>
      </c>
      <c r="B73" s="5"/>
      <c r="C73" s="6"/>
      <c r="D73" s="6"/>
      <c r="E73" s="6"/>
      <c r="F73" s="6"/>
      <c r="G73" s="12"/>
    </row>
    <row r="74" ht="15" spans="1:7">
      <c r="A74" s="6" t="s">
        <v>100</v>
      </c>
      <c r="B74" s="5" t="s">
        <v>98</v>
      </c>
      <c r="C74" s="6"/>
      <c r="D74" s="6"/>
      <c r="E74" s="6"/>
      <c r="F74" s="6"/>
      <c r="G74" s="12"/>
    </row>
    <row r="75" ht="15" spans="1:7">
      <c r="A75" s="6" t="s">
        <v>101</v>
      </c>
      <c r="B75" s="5" t="s">
        <v>98</v>
      </c>
      <c r="C75" s="6"/>
      <c r="D75" s="6"/>
      <c r="E75" s="6"/>
      <c r="F75" s="6"/>
      <c r="G75" s="12"/>
    </row>
    <row r="76" ht="15" spans="1:7">
      <c r="A76" s="6" t="s">
        <v>102</v>
      </c>
      <c r="B76" s="5" t="s">
        <v>98</v>
      </c>
      <c r="C76" s="6">
        <v>6</v>
      </c>
      <c r="D76" s="6">
        <v>4</v>
      </c>
      <c r="E76" s="6">
        <v>4</v>
      </c>
      <c r="F76" s="6">
        <v>4</v>
      </c>
      <c r="G76" s="6">
        <v>4</v>
      </c>
    </row>
    <row r="77" ht="15" spans="1:7">
      <c r="A77" s="6"/>
      <c r="B77" s="5"/>
      <c r="C77" s="6"/>
      <c r="D77" s="6"/>
      <c r="E77" s="6"/>
      <c r="F77" s="6"/>
      <c r="G77" s="12"/>
    </row>
    <row r="78" ht="45" spans="1:7">
      <c r="A78" s="6" t="s">
        <v>103</v>
      </c>
      <c r="B78" s="5" t="s">
        <v>98</v>
      </c>
      <c r="C78" s="6"/>
      <c r="D78" s="6"/>
      <c r="E78" s="6"/>
      <c r="F78" s="6"/>
      <c r="G78" s="12"/>
    </row>
    <row r="79" ht="15" spans="1:7">
      <c r="A79" s="7" t="s">
        <v>104</v>
      </c>
      <c r="B79" s="5" t="s">
        <v>98</v>
      </c>
      <c r="C79" s="6"/>
      <c r="D79" s="6"/>
      <c r="E79" s="6"/>
      <c r="F79" s="6"/>
      <c r="G79" s="12"/>
    </row>
    <row r="80" ht="15" spans="1:7">
      <c r="A80" s="7" t="s">
        <v>105</v>
      </c>
      <c r="B80" s="5" t="s">
        <v>98</v>
      </c>
      <c r="C80" s="6"/>
      <c r="D80" s="6"/>
      <c r="E80" s="6"/>
      <c r="F80" s="6"/>
      <c r="G80" s="12"/>
    </row>
    <row r="81" ht="15" spans="1:7">
      <c r="A81" s="7" t="s">
        <v>106</v>
      </c>
      <c r="B81" s="5" t="s">
        <v>98</v>
      </c>
      <c r="C81" s="6"/>
      <c r="D81" s="6">
        <v>1</v>
      </c>
      <c r="E81" s="6">
        <v>1</v>
      </c>
      <c r="F81" s="6">
        <v>1</v>
      </c>
      <c r="G81" s="6">
        <v>1</v>
      </c>
    </row>
    <row r="82" ht="15" spans="1:7">
      <c r="A82" s="7" t="s">
        <v>107</v>
      </c>
      <c r="B82" s="5" t="s">
        <v>98</v>
      </c>
      <c r="C82" s="6">
        <v>3</v>
      </c>
      <c r="D82" s="6">
        <v>1</v>
      </c>
      <c r="E82" s="6">
        <v>1</v>
      </c>
      <c r="F82" s="6">
        <v>1</v>
      </c>
      <c r="G82" s="6">
        <v>1</v>
      </c>
    </row>
    <row r="83" ht="15" spans="1:7">
      <c r="A83" s="7" t="s">
        <v>108</v>
      </c>
      <c r="B83" s="5" t="s">
        <v>98</v>
      </c>
      <c r="C83" s="6">
        <v>2</v>
      </c>
      <c r="D83" s="6">
        <v>1</v>
      </c>
      <c r="E83" s="6">
        <v>1</v>
      </c>
      <c r="F83" s="6">
        <v>1</v>
      </c>
      <c r="G83" s="6">
        <v>1</v>
      </c>
    </row>
    <row r="84" ht="15" spans="1:7">
      <c r="A84" s="7" t="s">
        <v>109</v>
      </c>
      <c r="B84" s="5" t="s">
        <v>98</v>
      </c>
      <c r="C84" s="6">
        <v>1</v>
      </c>
      <c r="D84" s="6">
        <v>1</v>
      </c>
      <c r="E84" s="6">
        <v>1</v>
      </c>
      <c r="F84" s="6">
        <v>1</v>
      </c>
      <c r="G84" s="6">
        <v>1</v>
      </c>
    </row>
    <row r="85" ht="15" spans="1:7">
      <c r="A85" s="4" t="s">
        <v>110</v>
      </c>
      <c r="B85" s="5" t="s">
        <v>98</v>
      </c>
      <c r="C85" s="6">
        <v>6</v>
      </c>
      <c r="D85" s="6">
        <v>6</v>
      </c>
      <c r="E85" s="6">
        <v>6</v>
      </c>
      <c r="F85" s="6">
        <v>6</v>
      </c>
      <c r="G85" s="6">
        <v>6</v>
      </c>
    </row>
    <row r="86" ht="15" spans="1:7">
      <c r="A86" s="4" t="s">
        <v>111</v>
      </c>
      <c r="B86" s="5"/>
      <c r="C86" s="6"/>
      <c r="D86" s="6"/>
      <c r="E86" s="6"/>
      <c r="F86" s="6"/>
      <c r="G86" s="12"/>
    </row>
    <row r="87" ht="30" spans="1:7">
      <c r="A87" s="4" t="s">
        <v>112</v>
      </c>
      <c r="B87" s="5" t="s">
        <v>44</v>
      </c>
      <c r="C87" s="6">
        <v>20000</v>
      </c>
      <c r="D87" s="6">
        <v>20700</v>
      </c>
      <c r="E87" s="6">
        <v>22100</v>
      </c>
      <c r="F87" s="6">
        <v>23100</v>
      </c>
      <c r="G87" s="12">
        <v>24600</v>
      </c>
    </row>
    <row r="88" ht="30" spans="1:7">
      <c r="A88" s="6" t="s">
        <v>50</v>
      </c>
      <c r="B88" s="5" t="s">
        <v>113</v>
      </c>
      <c r="C88" s="34" t="s">
        <v>114</v>
      </c>
      <c r="D88" s="32">
        <f>D87/C87%</f>
        <v>103.5</v>
      </c>
      <c r="E88" s="38">
        <f>E87/D87%</f>
        <v>106.763285024155</v>
      </c>
      <c r="F88" s="38">
        <f>F87/E87%</f>
        <v>104.524886877828</v>
      </c>
      <c r="G88" s="38">
        <f>G87/F87%</f>
        <v>106.493506493506</v>
      </c>
    </row>
    <row r="89" ht="30" spans="1:8">
      <c r="A89" s="4" t="s">
        <v>115</v>
      </c>
      <c r="B89" s="5" t="s">
        <v>44</v>
      </c>
      <c r="C89" s="6">
        <v>354</v>
      </c>
      <c r="D89" s="6" t="s">
        <v>116</v>
      </c>
      <c r="E89" s="6">
        <v>354</v>
      </c>
      <c r="F89" s="6">
        <v>354</v>
      </c>
      <c r="G89" s="12">
        <v>354</v>
      </c>
      <c r="H89" t="s">
        <v>35</v>
      </c>
    </row>
    <row r="90" ht="30" spans="1:7">
      <c r="A90" s="6" t="s">
        <v>50</v>
      </c>
      <c r="B90" s="5" t="s">
        <v>113</v>
      </c>
      <c r="C90" s="6">
        <v>96</v>
      </c>
      <c r="D90" s="38" t="s">
        <v>117</v>
      </c>
      <c r="E90" s="38" t="s">
        <v>118</v>
      </c>
      <c r="F90" s="38">
        <v>100</v>
      </c>
      <c r="G90" s="38">
        <v>100</v>
      </c>
    </row>
    <row r="91" ht="30" spans="1:7">
      <c r="A91" s="4" t="s">
        <v>119</v>
      </c>
      <c r="B91" s="5" t="s">
        <v>44</v>
      </c>
      <c r="C91" s="6">
        <v>11400</v>
      </c>
      <c r="D91" s="6">
        <v>11800</v>
      </c>
      <c r="E91" s="6">
        <v>12300</v>
      </c>
      <c r="F91" s="6">
        <v>12800</v>
      </c>
      <c r="G91" s="12">
        <v>13400</v>
      </c>
    </row>
    <row r="92" ht="30" spans="1:7">
      <c r="A92" s="6" t="s">
        <v>50</v>
      </c>
      <c r="B92" s="5" t="s">
        <v>113</v>
      </c>
      <c r="C92" s="6" t="s">
        <v>120</v>
      </c>
      <c r="D92" s="32">
        <f>D91/C91%</f>
        <v>103.508771929825</v>
      </c>
      <c r="E92" s="38">
        <f>E91/D91%</f>
        <v>104.237288135593</v>
      </c>
      <c r="F92" s="38">
        <f>F91/E91%</f>
        <v>104.065040650407</v>
      </c>
      <c r="G92" s="38">
        <f>G91/F91%</f>
        <v>104.6875</v>
      </c>
    </row>
    <row r="93" ht="15" spans="1:7">
      <c r="A93" s="4" t="s">
        <v>121</v>
      </c>
      <c r="B93" s="5"/>
      <c r="C93" s="6"/>
      <c r="D93" s="6"/>
      <c r="E93" s="6"/>
      <c r="F93" s="6"/>
      <c r="G93" s="12"/>
    </row>
    <row r="94" ht="28.5" spans="1:7">
      <c r="A94" s="4" t="s">
        <v>122</v>
      </c>
      <c r="B94" s="5" t="s">
        <v>17</v>
      </c>
      <c r="C94" s="6">
        <v>332</v>
      </c>
      <c r="D94" s="6">
        <f>D9-D102-D105</f>
        <v>336</v>
      </c>
      <c r="E94" s="6">
        <f>E9-E102-E105</f>
        <v>333</v>
      </c>
      <c r="F94" s="6">
        <f>F9-F102-F105</f>
        <v>343</v>
      </c>
      <c r="G94" s="6">
        <f>G9-G102-G105</f>
        <v>333</v>
      </c>
    </row>
    <row r="95" ht="30" spans="1:7">
      <c r="A95" s="8" t="s">
        <v>123</v>
      </c>
      <c r="B95" s="5" t="s">
        <v>17</v>
      </c>
      <c r="C95" s="36">
        <v>169</v>
      </c>
      <c r="D95" s="6">
        <v>169</v>
      </c>
      <c r="E95" s="6">
        <v>167</v>
      </c>
      <c r="F95" s="6">
        <v>167</v>
      </c>
      <c r="G95" s="6">
        <v>167</v>
      </c>
    </row>
    <row r="96" ht="15" spans="1:7">
      <c r="A96" s="8" t="s">
        <v>124</v>
      </c>
      <c r="B96" s="5"/>
      <c r="C96" s="36"/>
      <c r="D96" s="6"/>
      <c r="E96" s="6"/>
      <c r="F96" s="6"/>
      <c r="G96" s="12"/>
    </row>
    <row r="97" ht="15" spans="1:7">
      <c r="A97" s="7" t="s">
        <v>125</v>
      </c>
      <c r="B97" s="5" t="s">
        <v>17</v>
      </c>
      <c r="C97" s="36">
        <v>1</v>
      </c>
      <c r="D97" s="6">
        <v>1</v>
      </c>
      <c r="E97" s="6">
        <v>1</v>
      </c>
      <c r="F97" s="6">
        <v>1</v>
      </c>
      <c r="G97" s="12">
        <v>1</v>
      </c>
    </row>
    <row r="98" ht="15" spans="1:7">
      <c r="A98" s="7" t="s">
        <v>126</v>
      </c>
      <c r="B98" s="5" t="s">
        <v>17</v>
      </c>
      <c r="C98" s="36">
        <v>1</v>
      </c>
      <c r="D98" s="6">
        <v>1</v>
      </c>
      <c r="E98" s="6">
        <v>1</v>
      </c>
      <c r="F98" s="6">
        <v>1</v>
      </c>
      <c r="G98" s="12">
        <v>1</v>
      </c>
    </row>
    <row r="99" ht="15" spans="1:7">
      <c r="A99" s="7" t="s">
        <v>127</v>
      </c>
      <c r="B99" s="5" t="s">
        <v>17</v>
      </c>
      <c r="C99" s="36">
        <v>5</v>
      </c>
      <c r="D99" s="6">
        <v>5</v>
      </c>
      <c r="E99" s="6">
        <v>5</v>
      </c>
      <c r="F99" s="6">
        <v>5</v>
      </c>
      <c r="G99" s="12">
        <v>5</v>
      </c>
    </row>
    <row r="100" ht="15" spans="1:7">
      <c r="A100" s="4" t="s">
        <v>128</v>
      </c>
      <c r="B100" s="5" t="s">
        <v>17</v>
      </c>
      <c r="C100" s="6">
        <v>12</v>
      </c>
      <c r="D100" s="6">
        <v>10</v>
      </c>
      <c r="E100" s="6">
        <v>12</v>
      </c>
      <c r="F100" s="6">
        <v>14</v>
      </c>
      <c r="G100" s="12">
        <v>13</v>
      </c>
    </row>
    <row r="101" ht="28.5" spans="1:7">
      <c r="A101" s="4" t="s">
        <v>129</v>
      </c>
      <c r="B101" s="5" t="s">
        <v>17</v>
      </c>
      <c r="C101" s="6">
        <v>11</v>
      </c>
      <c r="D101" s="6">
        <v>15</v>
      </c>
      <c r="E101" s="6">
        <v>15</v>
      </c>
      <c r="F101" s="6">
        <v>15</v>
      </c>
      <c r="G101" s="6">
        <v>15</v>
      </c>
    </row>
    <row r="102" ht="15" spans="1:7">
      <c r="A102" s="4" t="s">
        <v>130</v>
      </c>
      <c r="B102" s="5" t="s">
        <v>17</v>
      </c>
      <c r="C102" s="6">
        <v>142</v>
      </c>
      <c r="D102" s="6">
        <v>142</v>
      </c>
      <c r="E102" s="6">
        <v>152</v>
      </c>
      <c r="F102" s="6">
        <v>150</v>
      </c>
      <c r="G102" s="12">
        <v>160</v>
      </c>
    </row>
    <row r="103" ht="30" spans="1:7">
      <c r="A103" s="8" t="s">
        <v>131</v>
      </c>
      <c r="B103" s="5" t="s">
        <v>17</v>
      </c>
      <c r="C103" s="36">
        <v>13</v>
      </c>
      <c r="D103" s="6">
        <v>13</v>
      </c>
      <c r="E103" s="6">
        <v>13</v>
      </c>
      <c r="F103" s="6">
        <v>13</v>
      </c>
      <c r="G103" s="12">
        <v>13</v>
      </c>
    </row>
    <row r="104" ht="28.5" spans="1:7">
      <c r="A104" s="4" t="s">
        <v>132</v>
      </c>
      <c r="B104" s="5" t="s">
        <v>17</v>
      </c>
      <c r="C104" s="6">
        <v>33</v>
      </c>
      <c r="D104" s="6">
        <v>31</v>
      </c>
      <c r="E104" s="6">
        <v>26</v>
      </c>
      <c r="F104" s="6">
        <v>25</v>
      </c>
      <c r="G104" s="12">
        <v>24</v>
      </c>
    </row>
    <row r="105" ht="28.5" spans="1:7">
      <c r="A105" s="4" t="s">
        <v>133</v>
      </c>
      <c r="B105" s="5" t="s">
        <v>17</v>
      </c>
      <c r="C105" s="6">
        <v>59</v>
      </c>
      <c r="D105" s="6">
        <v>58</v>
      </c>
      <c r="E105" s="6">
        <v>54</v>
      </c>
      <c r="F105" s="6">
        <v>49</v>
      </c>
      <c r="G105" s="12">
        <v>52</v>
      </c>
    </row>
    <row r="106" ht="15" spans="1:7">
      <c r="A106" s="4" t="s">
        <v>134</v>
      </c>
      <c r="B106" s="5" t="s">
        <v>17</v>
      </c>
      <c r="C106" s="6">
        <v>270</v>
      </c>
      <c r="D106" s="6">
        <f>D108+D110+D112+D118+D121+D122+D123+D124+D125+D127+D128</f>
        <v>269</v>
      </c>
      <c r="E106" s="6">
        <v>270</v>
      </c>
      <c r="F106" s="6">
        <v>270</v>
      </c>
      <c r="G106" s="37">
        <v>270</v>
      </c>
    </row>
    <row r="107" ht="15" spans="1:7">
      <c r="A107" s="6" t="s">
        <v>99</v>
      </c>
      <c r="B107" s="5"/>
      <c r="C107" s="6"/>
      <c r="D107" s="6"/>
      <c r="E107" s="44"/>
      <c r="F107" s="44"/>
      <c r="G107" s="44"/>
    </row>
    <row r="108" ht="42.75" spans="1:7">
      <c r="A108" s="4" t="s">
        <v>135</v>
      </c>
      <c r="B108" s="11" t="s">
        <v>17</v>
      </c>
      <c r="C108" s="6">
        <v>38</v>
      </c>
      <c r="D108" s="6">
        <v>38</v>
      </c>
      <c r="E108" s="6">
        <v>38</v>
      </c>
      <c r="F108" s="6">
        <v>38</v>
      </c>
      <c r="G108" s="37">
        <v>38</v>
      </c>
    </row>
    <row r="109" ht="42.75" spans="1:7">
      <c r="A109" s="4" t="s">
        <v>136</v>
      </c>
      <c r="B109" s="11" t="s">
        <v>17</v>
      </c>
      <c r="C109" s="6"/>
      <c r="D109" s="6"/>
      <c r="E109" s="44"/>
      <c r="F109" s="44"/>
      <c r="G109" s="45"/>
    </row>
    <row r="110" ht="57" spans="1:7">
      <c r="A110" s="4" t="s">
        <v>137</v>
      </c>
      <c r="B110" s="11" t="s">
        <v>17</v>
      </c>
      <c r="C110" s="6">
        <v>23</v>
      </c>
      <c r="D110" s="6">
        <v>23</v>
      </c>
      <c r="E110" s="6">
        <v>23</v>
      </c>
      <c r="F110" s="6">
        <v>23</v>
      </c>
      <c r="G110" s="37">
        <v>23</v>
      </c>
    </row>
    <row r="111" ht="15" spans="1:7">
      <c r="A111" s="6"/>
      <c r="B111" s="5"/>
      <c r="C111" s="6"/>
      <c r="D111" s="6"/>
      <c r="E111" s="6"/>
      <c r="F111" s="6"/>
      <c r="G111" s="37"/>
    </row>
    <row r="112" ht="15" spans="1:7">
      <c r="A112" s="4" t="s">
        <v>138</v>
      </c>
      <c r="B112" s="11" t="s">
        <v>17</v>
      </c>
      <c r="C112" s="6">
        <v>6</v>
      </c>
      <c r="D112" s="6">
        <v>4</v>
      </c>
      <c r="E112" s="6">
        <v>4</v>
      </c>
      <c r="F112" s="6">
        <v>4</v>
      </c>
      <c r="G112" s="6">
        <v>4</v>
      </c>
    </row>
    <row r="113" ht="15" spans="1:7">
      <c r="A113" s="7" t="s">
        <v>99</v>
      </c>
      <c r="B113" s="5"/>
      <c r="C113" s="6"/>
      <c r="D113" s="6"/>
      <c r="E113" s="6"/>
      <c r="F113" s="6"/>
      <c r="G113" s="6"/>
    </row>
    <row r="114" ht="15" spans="1:7">
      <c r="A114" s="7" t="s">
        <v>139</v>
      </c>
      <c r="B114" s="5" t="s">
        <v>17</v>
      </c>
      <c r="C114" s="6"/>
      <c r="D114" s="6"/>
      <c r="E114" s="6"/>
      <c r="F114" s="6"/>
      <c r="G114" s="6"/>
    </row>
    <row r="115" ht="15" spans="1:7">
      <c r="A115" s="7" t="s">
        <v>140</v>
      </c>
      <c r="B115" s="5" t="s">
        <v>17</v>
      </c>
      <c r="C115" s="6"/>
      <c r="D115" s="6"/>
      <c r="E115" s="6"/>
      <c r="F115" s="6"/>
      <c r="G115" s="6"/>
    </row>
    <row r="116" ht="60" spans="1:7">
      <c r="A116" s="7" t="s">
        <v>141</v>
      </c>
      <c r="B116" s="5" t="s">
        <v>17</v>
      </c>
      <c r="C116" s="6">
        <v>6</v>
      </c>
      <c r="D116" s="6">
        <v>4</v>
      </c>
      <c r="E116" s="6">
        <v>4</v>
      </c>
      <c r="F116" s="6">
        <v>4</v>
      </c>
      <c r="G116" s="6">
        <v>4</v>
      </c>
    </row>
    <row r="117" ht="15" spans="1:7">
      <c r="A117" s="7"/>
      <c r="B117" s="5"/>
      <c r="C117" s="6"/>
      <c r="D117" s="6"/>
      <c r="E117" s="6"/>
      <c r="F117" s="6"/>
      <c r="G117" s="37"/>
    </row>
    <row r="118" ht="15" spans="1:7">
      <c r="A118" s="4" t="s">
        <v>142</v>
      </c>
      <c r="B118" s="11" t="s">
        <v>17</v>
      </c>
      <c r="C118" s="6">
        <v>6</v>
      </c>
      <c r="D118" s="6">
        <v>6</v>
      </c>
      <c r="E118" s="6">
        <v>6</v>
      </c>
      <c r="F118" s="6">
        <v>6</v>
      </c>
      <c r="G118" s="6">
        <v>6</v>
      </c>
    </row>
    <row r="119" ht="30" spans="1:7">
      <c r="A119" s="7" t="s">
        <v>143</v>
      </c>
      <c r="B119" s="11" t="s">
        <v>17</v>
      </c>
      <c r="C119" s="6">
        <v>1</v>
      </c>
      <c r="D119" s="6">
        <v>1</v>
      </c>
      <c r="E119" s="6">
        <v>1</v>
      </c>
      <c r="F119" s="6">
        <v>1</v>
      </c>
      <c r="G119" s="37">
        <v>1</v>
      </c>
    </row>
    <row r="120" ht="15" spans="1:7">
      <c r="A120" s="7"/>
      <c r="B120" s="5"/>
      <c r="C120" s="6"/>
      <c r="D120" s="6"/>
      <c r="E120" s="6"/>
      <c r="F120" s="6"/>
      <c r="G120" s="37"/>
    </row>
    <row r="121" ht="28.5" spans="1:7">
      <c r="A121" s="4" t="s">
        <v>144</v>
      </c>
      <c r="B121" s="11" t="s">
        <v>17</v>
      </c>
      <c r="C121" s="6">
        <v>5</v>
      </c>
      <c r="D121" s="6">
        <v>5</v>
      </c>
      <c r="E121" s="6">
        <v>5</v>
      </c>
      <c r="F121" s="6">
        <v>5</v>
      </c>
      <c r="G121" s="37">
        <v>5</v>
      </c>
    </row>
    <row r="122" ht="28.5" spans="1:7">
      <c r="A122" s="4" t="s">
        <v>145</v>
      </c>
      <c r="B122" s="11" t="s">
        <v>17</v>
      </c>
      <c r="C122" s="6">
        <v>151</v>
      </c>
      <c r="D122" s="6">
        <v>151</v>
      </c>
      <c r="E122" s="6">
        <v>151</v>
      </c>
      <c r="F122" s="6">
        <v>151</v>
      </c>
      <c r="G122" s="37">
        <v>151</v>
      </c>
    </row>
    <row r="123" ht="28.5" spans="1:7">
      <c r="A123" s="4" t="s">
        <v>146</v>
      </c>
      <c r="B123" s="11" t="s">
        <v>17</v>
      </c>
      <c r="C123" s="36">
        <v>20</v>
      </c>
      <c r="D123" s="6">
        <v>20</v>
      </c>
      <c r="E123" s="6">
        <v>20</v>
      </c>
      <c r="F123" s="6">
        <v>20</v>
      </c>
      <c r="G123" s="37">
        <v>20</v>
      </c>
    </row>
    <row r="124" ht="28.5" spans="1:7">
      <c r="A124" s="4" t="s">
        <v>147</v>
      </c>
      <c r="B124" s="11" t="s">
        <v>17</v>
      </c>
      <c r="C124" s="6">
        <v>5</v>
      </c>
      <c r="D124" s="6">
        <v>5</v>
      </c>
      <c r="E124" s="6">
        <v>5</v>
      </c>
      <c r="F124" s="6">
        <v>5</v>
      </c>
      <c r="G124" s="37">
        <v>5</v>
      </c>
    </row>
    <row r="125" ht="15" spans="1:7">
      <c r="A125" s="4" t="s">
        <v>148</v>
      </c>
      <c r="B125" s="11" t="s">
        <v>17</v>
      </c>
      <c r="C125" s="6">
        <v>5</v>
      </c>
      <c r="D125" s="6">
        <v>5</v>
      </c>
      <c r="E125" s="6">
        <v>5</v>
      </c>
      <c r="F125" s="6">
        <v>5</v>
      </c>
      <c r="G125" s="37">
        <v>5</v>
      </c>
    </row>
    <row r="126" ht="49.5" spans="1:7">
      <c r="A126" s="4" t="s">
        <v>149</v>
      </c>
      <c r="B126" s="11" t="s">
        <v>17</v>
      </c>
      <c r="C126" s="6"/>
      <c r="D126" s="6"/>
      <c r="E126" s="6"/>
      <c r="F126" s="6"/>
      <c r="G126" s="37"/>
    </row>
    <row r="127" ht="28.5" spans="1:7">
      <c r="A127" s="4" t="s">
        <v>150</v>
      </c>
      <c r="B127" s="11" t="s">
        <v>17</v>
      </c>
      <c r="C127" s="6">
        <v>10</v>
      </c>
      <c r="D127" s="6">
        <v>10</v>
      </c>
      <c r="E127" s="6">
        <v>10</v>
      </c>
      <c r="F127" s="6">
        <v>10</v>
      </c>
      <c r="G127" s="37">
        <v>10</v>
      </c>
    </row>
    <row r="128" ht="15" spans="1:7">
      <c r="A128" s="4" t="s">
        <v>151</v>
      </c>
      <c r="B128" s="11" t="s">
        <v>17</v>
      </c>
      <c r="C128" s="6">
        <v>2</v>
      </c>
      <c r="D128" s="6">
        <v>2</v>
      </c>
      <c r="E128" s="6">
        <v>2</v>
      </c>
      <c r="F128" s="6">
        <v>2</v>
      </c>
      <c r="G128" s="37">
        <v>2</v>
      </c>
    </row>
    <row r="129" ht="30" spans="1:7">
      <c r="A129" s="6" t="s">
        <v>152</v>
      </c>
      <c r="B129" s="5" t="s">
        <v>17</v>
      </c>
      <c r="C129" s="36">
        <v>199</v>
      </c>
      <c r="D129" s="6">
        <v>199</v>
      </c>
      <c r="E129" s="6">
        <v>199</v>
      </c>
      <c r="F129" s="6">
        <v>199</v>
      </c>
      <c r="G129" s="37">
        <v>199</v>
      </c>
    </row>
    <row r="130" ht="42.75" spans="1:7">
      <c r="A130" s="4" t="s">
        <v>153</v>
      </c>
      <c r="B130" s="5" t="s">
        <v>17</v>
      </c>
      <c r="C130" s="6">
        <v>1</v>
      </c>
      <c r="D130" s="6">
        <v>1</v>
      </c>
      <c r="E130" s="6">
        <v>1</v>
      </c>
      <c r="F130" s="6">
        <v>1</v>
      </c>
      <c r="G130" s="12">
        <v>1</v>
      </c>
    </row>
    <row r="131" ht="57" spans="1:7">
      <c r="A131" s="4" t="s">
        <v>154</v>
      </c>
      <c r="B131" s="5" t="s">
        <v>17</v>
      </c>
      <c r="C131" s="6">
        <v>206</v>
      </c>
      <c r="D131" s="6">
        <v>206</v>
      </c>
      <c r="E131" s="6">
        <v>206</v>
      </c>
      <c r="F131" s="6">
        <v>206</v>
      </c>
      <c r="G131" s="12">
        <v>206</v>
      </c>
    </row>
    <row r="132" ht="15" spans="1:7">
      <c r="A132" s="7"/>
      <c r="B132" s="5"/>
      <c r="C132" s="6"/>
      <c r="D132" s="6"/>
      <c r="E132" s="6"/>
      <c r="F132" s="6"/>
      <c r="G132" s="12"/>
    </row>
    <row r="133" ht="57" spans="1:7">
      <c r="A133" s="4" t="s">
        <v>155</v>
      </c>
      <c r="B133" s="5" t="s">
        <v>156</v>
      </c>
      <c r="C133" s="6">
        <v>87479</v>
      </c>
      <c r="D133" s="32">
        <f>C133*1.064</f>
        <v>93077.656</v>
      </c>
      <c r="E133" s="32">
        <f>D133*1.05</f>
        <v>97731.5388</v>
      </c>
      <c r="F133" s="32">
        <f>E133*1.041</f>
        <v>101738.5318908</v>
      </c>
      <c r="G133" s="32">
        <f>F133*1.043</f>
        <v>106113.288762104</v>
      </c>
    </row>
    <row r="134" ht="15" spans="1:7">
      <c r="A134" s="6" t="s">
        <v>157</v>
      </c>
      <c r="B134" s="5" t="s">
        <v>47</v>
      </c>
      <c r="C134" s="6">
        <v>88.2</v>
      </c>
      <c r="D134" s="38">
        <f>D133/C133*100</f>
        <v>106.4</v>
      </c>
      <c r="E134" s="38">
        <f>E133/D133*100</f>
        <v>105</v>
      </c>
      <c r="F134" s="38">
        <f>F133/E133*100</f>
        <v>104.1</v>
      </c>
      <c r="G134" s="38">
        <f>G133/F133*100</f>
        <v>104.3</v>
      </c>
    </row>
    <row r="135" ht="15" spans="1:7">
      <c r="A135" s="7"/>
      <c r="B135" s="5"/>
      <c r="C135" s="6"/>
      <c r="D135" s="6"/>
      <c r="E135" s="6"/>
      <c r="F135" s="6"/>
      <c r="G135" s="12"/>
    </row>
    <row r="136" ht="71.25" spans="1:7">
      <c r="A136" s="4" t="s">
        <v>158</v>
      </c>
      <c r="B136" s="5" t="s">
        <v>159</v>
      </c>
      <c r="C136" s="32">
        <f>C133/C131/12*1000</f>
        <v>35387.9449838188</v>
      </c>
      <c r="D136" s="32">
        <f>D133/D131/12*1000</f>
        <v>37652.7734627832</v>
      </c>
      <c r="E136" s="32">
        <f>E133/E131/12*1000</f>
        <v>39535.4121359223</v>
      </c>
      <c r="F136" s="32">
        <f>F133/F131/12*1000</f>
        <v>41156.3640334951</v>
      </c>
      <c r="G136" s="32">
        <f>G133/G131/12*1000</f>
        <v>42926.0876869354</v>
      </c>
    </row>
    <row r="137" ht="15" spans="1:7">
      <c r="A137" s="6" t="s">
        <v>157</v>
      </c>
      <c r="B137" s="5" t="s">
        <v>47</v>
      </c>
      <c r="C137" s="6">
        <v>102.8</v>
      </c>
      <c r="D137" s="38">
        <f>D136/C136*100</f>
        <v>106.4</v>
      </c>
      <c r="E137" s="38">
        <f>E136/D136*100</f>
        <v>105</v>
      </c>
      <c r="F137" s="38">
        <f>F136/E136*100</f>
        <v>104.1</v>
      </c>
      <c r="G137" s="38">
        <f>G136/F136*100</f>
        <v>104.3</v>
      </c>
    </row>
    <row r="138" ht="15" spans="1:7">
      <c r="A138" s="7"/>
      <c r="B138" s="5"/>
      <c r="C138" s="6"/>
      <c r="D138" s="6"/>
      <c r="E138" s="6"/>
      <c r="F138" s="6"/>
      <c r="G138" s="6"/>
    </row>
    <row r="139" spans="1:7">
      <c r="A139" s="46"/>
      <c r="B139" s="47"/>
      <c r="C139" s="46"/>
      <c r="D139" s="46"/>
      <c r="E139" s="46"/>
      <c r="F139" s="46"/>
      <c r="G139" s="46"/>
    </row>
    <row r="140" ht="19.5" spans="1:7">
      <c r="A140" s="48" t="s">
        <v>160</v>
      </c>
      <c r="B140" s="48"/>
      <c r="C140" s="49"/>
      <c r="D140" s="49"/>
      <c r="E140" s="50" t="s">
        <v>161</v>
      </c>
      <c r="F140" s="50"/>
      <c r="G140" s="50"/>
    </row>
    <row r="141" ht="15" spans="1:7">
      <c r="A141" s="51" t="s">
        <v>162</v>
      </c>
      <c r="B141" s="52"/>
      <c r="C141" s="49"/>
      <c r="D141" s="49"/>
      <c r="E141" s="53"/>
      <c r="F141" s="53"/>
      <c r="G141" s="53"/>
    </row>
    <row r="142" ht="15.75" spans="1:7">
      <c r="A142" s="51" t="s">
        <v>163</v>
      </c>
      <c r="B142" s="52"/>
      <c r="C142" s="49"/>
      <c r="D142" s="49"/>
      <c r="E142" s="54"/>
      <c r="F142" s="54"/>
      <c r="G142" s="54"/>
    </row>
  </sheetData>
  <mergeCells count="11">
    <mergeCell ref="A2:G2"/>
    <mergeCell ref="A3:G3"/>
    <mergeCell ref="A4:G4"/>
    <mergeCell ref="E5:G5"/>
    <mergeCell ref="A140:B140"/>
    <mergeCell ref="E140:G140"/>
    <mergeCell ref="A5:A6"/>
    <mergeCell ref="B5:B6"/>
    <mergeCell ref="C5:C6"/>
    <mergeCell ref="D5:D6"/>
    <mergeCell ref="E141:G142"/>
  </mergeCells>
  <pageMargins left="0.700787401574803" right="0.700787401574803" top="0.751968503937008" bottom="0.751968503937008" header="0.3" footer="0.3"/>
  <pageSetup paperSize="9" scale="81" firstPageNumber="4294967295" fitToHeight="0" orientation="portrait" useFirstPageNumber="1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workbookViewId="0">
      <selection activeCell="H12" sqref="H12"/>
    </sheetView>
  </sheetViews>
  <sheetFormatPr defaultColWidth="9" defaultRowHeight="14.25"/>
  <cols>
    <col min="1" max="1" width="20.125" customWidth="1"/>
  </cols>
  <sheetData>
    <row r="1" ht="91.5" customHeight="1" spans="1:15">
      <c r="A1" s="14" t="s">
        <v>164</v>
      </c>
      <c r="B1" s="15" t="s">
        <v>165</v>
      </c>
      <c r="C1" s="16"/>
      <c r="D1" s="15" t="s">
        <v>166</v>
      </c>
      <c r="E1" s="16"/>
      <c r="F1" s="15" t="s">
        <v>167</v>
      </c>
      <c r="G1" s="16"/>
      <c r="H1" s="15" t="s">
        <v>168</v>
      </c>
      <c r="I1" s="16"/>
      <c r="J1" s="15" t="s">
        <v>169</v>
      </c>
      <c r="K1" s="16"/>
      <c r="L1" s="15" t="s">
        <v>170</v>
      </c>
      <c r="M1" s="16"/>
      <c r="N1" s="15" t="s">
        <v>171</v>
      </c>
      <c r="O1" s="16"/>
    </row>
    <row r="2" ht="33" spans="1:15">
      <c r="A2" s="17"/>
      <c r="B2" s="18" t="s">
        <v>172</v>
      </c>
      <c r="C2" s="18" t="s">
        <v>173</v>
      </c>
      <c r="D2" s="18" t="s">
        <v>172</v>
      </c>
      <c r="E2" s="18" t="s">
        <v>173</v>
      </c>
      <c r="F2" s="18" t="s">
        <v>172</v>
      </c>
      <c r="G2" s="18" t="s">
        <v>173</v>
      </c>
      <c r="H2" s="18" t="s">
        <v>172</v>
      </c>
      <c r="I2" s="18" t="s">
        <v>173</v>
      </c>
      <c r="J2" s="18" t="s">
        <v>172</v>
      </c>
      <c r="K2" s="18" t="s">
        <v>173</v>
      </c>
      <c r="L2" s="18" t="s">
        <v>172</v>
      </c>
      <c r="M2" s="18" t="s">
        <v>173</v>
      </c>
      <c r="N2" s="18" t="s">
        <v>172</v>
      </c>
      <c r="O2" s="18" t="s">
        <v>173</v>
      </c>
    </row>
    <row r="3" spans="1:15">
      <c r="A3" s="19" t="s">
        <v>174</v>
      </c>
      <c r="B3" s="19"/>
      <c r="C3" s="19"/>
      <c r="D3" s="19">
        <v>193</v>
      </c>
      <c r="E3" s="19">
        <v>15870</v>
      </c>
      <c r="F3" s="19"/>
      <c r="G3" s="19"/>
      <c r="H3" s="19"/>
      <c r="I3" s="21"/>
      <c r="J3" s="19"/>
      <c r="K3" s="19"/>
      <c r="L3" s="19"/>
      <c r="M3" s="21"/>
      <c r="N3" s="19">
        <v>1</v>
      </c>
      <c r="O3" s="19">
        <v>600</v>
      </c>
    </row>
    <row r="4" spans="1:15">
      <c r="A4" s="19" t="s">
        <v>175</v>
      </c>
      <c r="B4" s="19"/>
      <c r="C4" s="19"/>
      <c r="D4" s="19">
        <v>88</v>
      </c>
      <c r="E4" s="19">
        <v>4000</v>
      </c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>
      <c r="A5" s="19"/>
      <c r="B5" s="19"/>
      <c r="C5" s="19"/>
      <c r="D5" s="19">
        <v>281</v>
      </c>
      <c r="E5" s="20">
        <f>SUM(E3:E4)</f>
        <v>19870</v>
      </c>
      <c r="F5" s="19"/>
      <c r="G5" s="19"/>
      <c r="H5" s="19"/>
      <c r="I5" s="19"/>
      <c r="J5" s="19"/>
      <c r="K5" s="19"/>
      <c r="L5" s="19"/>
      <c r="M5" s="19"/>
      <c r="N5" s="19">
        <v>1</v>
      </c>
      <c r="O5" s="22">
        <v>600</v>
      </c>
    </row>
    <row r="6" spans="1: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1:1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1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1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</sheetData>
  <mergeCells count="8">
    <mergeCell ref="B1:C1"/>
    <mergeCell ref="D1:E1"/>
    <mergeCell ref="F1:G1"/>
    <mergeCell ref="H1:I1"/>
    <mergeCell ref="J1:K1"/>
    <mergeCell ref="L1:M1"/>
    <mergeCell ref="N1:O1"/>
    <mergeCell ref="A1:A2"/>
  </mergeCells>
  <pageMargins left="0.700787401574803" right="0.700787401574803" top="0.751968503937008" bottom="0.751968503937008" header="0.3" footer="0.3"/>
  <pageSetup paperSize="9" scale="82" firstPageNumber="4294967295" fitToHeight="0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40"/>
  <sheetViews>
    <sheetView topLeftCell="A40" workbookViewId="0">
      <selection activeCell="D142" sqref="D142"/>
    </sheetView>
  </sheetViews>
  <sheetFormatPr defaultColWidth="9" defaultRowHeight="14.25" outlineLevelCol="1"/>
  <cols>
    <col min="1" max="1" width="40.125" style="1" customWidth="1"/>
    <col min="2" max="2" width="15.125" style="1" customWidth="1"/>
  </cols>
  <sheetData>
    <row r="2" ht="15" spans="1:2">
      <c r="A2" s="2"/>
      <c r="B2" s="3" t="s">
        <v>176</v>
      </c>
    </row>
    <row r="3" ht="15" spans="1:2">
      <c r="A3" s="4" t="s">
        <v>134</v>
      </c>
      <c r="B3" s="5">
        <v>270</v>
      </c>
    </row>
    <row r="4" ht="15" spans="1:2">
      <c r="A4" s="6" t="s">
        <v>99</v>
      </c>
      <c r="B4" s="5"/>
    </row>
    <row r="5" ht="28.5" spans="1:2">
      <c r="A5" s="4" t="s">
        <v>135</v>
      </c>
      <c r="B5" s="5">
        <v>38</v>
      </c>
    </row>
    <row r="6" ht="15" spans="1:2">
      <c r="A6" s="7" t="s">
        <v>99</v>
      </c>
      <c r="B6" s="5"/>
    </row>
    <row r="7" ht="15" spans="1:2">
      <c r="A7" s="7" t="s">
        <v>177</v>
      </c>
      <c r="B7" s="5">
        <v>23</v>
      </c>
    </row>
    <row r="8" ht="15" spans="1:2">
      <c r="A8" s="7" t="s">
        <v>178</v>
      </c>
      <c r="B8" s="5">
        <v>3</v>
      </c>
    </row>
    <row r="9" ht="15" spans="1:2">
      <c r="A9" s="7" t="s">
        <v>179</v>
      </c>
      <c r="B9" s="5">
        <v>6</v>
      </c>
    </row>
    <row r="10" ht="15" spans="1:2">
      <c r="A10" s="7" t="s">
        <v>180</v>
      </c>
      <c r="B10" s="5">
        <v>1</v>
      </c>
    </row>
    <row r="11" ht="15" spans="1:2">
      <c r="A11" s="7" t="s">
        <v>181</v>
      </c>
      <c r="B11" s="5">
        <v>5</v>
      </c>
    </row>
    <row r="12" ht="15" spans="1:2">
      <c r="A12" s="6"/>
      <c r="B12" s="5"/>
    </row>
    <row r="13" ht="15" spans="1:2">
      <c r="A13" s="6"/>
      <c r="B13" s="5"/>
    </row>
    <row r="14" ht="15" spans="1:2">
      <c r="A14" s="6"/>
      <c r="B14" s="5"/>
    </row>
    <row r="15" ht="15" spans="1:2">
      <c r="A15" s="6"/>
      <c r="B15" s="5"/>
    </row>
    <row r="16" ht="15" spans="1:2">
      <c r="A16" s="6"/>
      <c r="B16" s="5"/>
    </row>
    <row r="17" ht="42.75" spans="1:2">
      <c r="A17" s="4" t="s">
        <v>136</v>
      </c>
      <c r="B17" s="5" t="s">
        <v>17</v>
      </c>
    </row>
    <row r="18" ht="15" spans="1:2">
      <c r="A18" s="7" t="s">
        <v>99</v>
      </c>
      <c r="B18" s="5"/>
    </row>
    <row r="19" ht="15" spans="1:2">
      <c r="A19" s="7"/>
      <c r="B19" s="5"/>
    </row>
    <row r="20" ht="15" spans="1:2">
      <c r="A20" s="7"/>
      <c r="B20" s="5"/>
    </row>
    <row r="21" ht="15" spans="1:2">
      <c r="A21" s="7"/>
      <c r="B21" s="5"/>
    </row>
    <row r="22" ht="15" spans="1:2">
      <c r="A22" s="7"/>
      <c r="B22" s="5"/>
    </row>
    <row r="23" ht="15" spans="1:2">
      <c r="A23" s="7"/>
      <c r="B23" s="5"/>
    </row>
    <row r="24" ht="15" spans="1:2">
      <c r="A24" s="6"/>
      <c r="B24" s="5"/>
    </row>
    <row r="25" ht="15" spans="1:2">
      <c r="A25" s="6"/>
      <c r="B25" s="5"/>
    </row>
    <row r="26" ht="15" spans="1:2">
      <c r="A26" s="6"/>
      <c r="B26" s="5"/>
    </row>
    <row r="27" ht="15" spans="1:2">
      <c r="A27" s="6"/>
      <c r="B27" s="5"/>
    </row>
    <row r="28" ht="15" spans="1:2">
      <c r="A28" s="6"/>
      <c r="B28" s="5"/>
    </row>
    <row r="29" ht="15" spans="1:2">
      <c r="A29" s="6"/>
      <c r="B29" s="5"/>
    </row>
    <row r="30" ht="57" spans="1:2">
      <c r="A30" s="4" t="s">
        <v>137</v>
      </c>
      <c r="B30" s="5">
        <v>23</v>
      </c>
    </row>
    <row r="31" ht="15" spans="1:2">
      <c r="A31" s="7" t="s">
        <v>99</v>
      </c>
      <c r="B31" s="5"/>
    </row>
    <row r="32" ht="15" spans="1:2">
      <c r="A32" s="6" t="s">
        <v>182</v>
      </c>
      <c r="B32" s="5">
        <v>3</v>
      </c>
    </row>
    <row r="33" ht="15" spans="1:2">
      <c r="A33" s="6" t="s">
        <v>183</v>
      </c>
      <c r="B33" s="5">
        <v>2</v>
      </c>
    </row>
    <row r="34" ht="15" spans="1:2">
      <c r="A34" s="6" t="s">
        <v>184</v>
      </c>
      <c r="B34" s="5">
        <v>3</v>
      </c>
    </row>
    <row r="35" ht="15" spans="1:2">
      <c r="A35" s="6" t="s">
        <v>185</v>
      </c>
      <c r="B35" s="5">
        <v>2</v>
      </c>
    </row>
    <row r="36" ht="15" spans="1:2">
      <c r="A36" s="6" t="s">
        <v>186</v>
      </c>
      <c r="B36" s="5">
        <v>1</v>
      </c>
    </row>
    <row r="37" ht="15" spans="1:2">
      <c r="A37" s="6" t="s">
        <v>187</v>
      </c>
      <c r="B37" s="5">
        <v>1</v>
      </c>
    </row>
    <row r="38" ht="15" spans="1:2">
      <c r="A38" s="6" t="s">
        <v>188</v>
      </c>
      <c r="B38" s="5">
        <v>11</v>
      </c>
    </row>
    <row r="39" ht="15" spans="1:2">
      <c r="A39" s="6"/>
      <c r="B39" s="5"/>
    </row>
    <row r="40" ht="15" spans="1:2">
      <c r="A40" s="6"/>
      <c r="B40" s="5"/>
    </row>
    <row r="41" ht="15" spans="1:2">
      <c r="A41" s="6"/>
      <c r="B41" s="5"/>
    </row>
    <row r="42" ht="15" spans="1:2">
      <c r="A42" s="4" t="s">
        <v>138</v>
      </c>
      <c r="B42" s="5">
        <v>4</v>
      </c>
    </row>
    <row r="43" ht="15" spans="1:2">
      <c r="A43" s="7" t="s">
        <v>99</v>
      </c>
      <c r="B43" s="5" t="s">
        <v>17</v>
      </c>
    </row>
    <row r="44" ht="15" spans="1:2">
      <c r="A44" s="8" t="s">
        <v>139</v>
      </c>
      <c r="B44" s="5"/>
    </row>
    <row r="45" ht="15" spans="1:2">
      <c r="A45" s="7" t="s">
        <v>99</v>
      </c>
      <c r="B45" s="5"/>
    </row>
    <row r="46" ht="15" spans="1:2">
      <c r="A46" s="7"/>
      <c r="B46" s="5"/>
    </row>
    <row r="47" ht="15" spans="1:2">
      <c r="A47" s="7"/>
      <c r="B47" s="5"/>
    </row>
    <row r="48" ht="15" spans="1:2">
      <c r="A48" s="7"/>
      <c r="B48" s="5"/>
    </row>
    <row r="49" ht="15" spans="1:2">
      <c r="A49" s="7"/>
      <c r="B49" s="5"/>
    </row>
    <row r="50" ht="15" spans="1:2">
      <c r="A50" s="7"/>
      <c r="B50" s="5"/>
    </row>
    <row r="51" ht="15" spans="1:2">
      <c r="A51" s="7"/>
      <c r="B51" s="5"/>
    </row>
    <row r="52" ht="15" spans="1:2">
      <c r="A52" s="7"/>
      <c r="B52" s="5"/>
    </row>
    <row r="53" ht="15" spans="1:2">
      <c r="A53" s="7"/>
      <c r="B53" s="5"/>
    </row>
    <row r="54" ht="15" spans="1:2">
      <c r="A54" s="7"/>
      <c r="B54" s="5"/>
    </row>
    <row r="55" ht="15" spans="1:2">
      <c r="A55" s="7"/>
      <c r="B55" s="5"/>
    </row>
    <row r="56" ht="45" spans="1:2">
      <c r="A56" s="8" t="s">
        <v>141</v>
      </c>
      <c r="B56" s="5">
        <v>4</v>
      </c>
    </row>
    <row r="57" ht="15" spans="1:2">
      <c r="A57" s="7" t="s">
        <v>189</v>
      </c>
      <c r="B57" s="5"/>
    </row>
    <row r="58" ht="15" spans="1:2">
      <c r="A58" s="7" t="s">
        <v>190</v>
      </c>
      <c r="B58" s="5">
        <v>1</v>
      </c>
    </row>
    <row r="59" ht="15" spans="1:2">
      <c r="A59" s="9" t="s">
        <v>191</v>
      </c>
      <c r="B59" s="5">
        <v>1</v>
      </c>
    </row>
    <row r="60" ht="15" spans="1:2">
      <c r="A60" s="7" t="s">
        <v>192</v>
      </c>
      <c r="B60" s="5">
        <v>1</v>
      </c>
    </row>
    <row r="61" ht="15" spans="1:2">
      <c r="A61" s="10" t="s">
        <v>193</v>
      </c>
      <c r="B61" s="5">
        <v>1</v>
      </c>
    </row>
    <row r="62" ht="15" spans="1:2">
      <c r="A62" s="7"/>
      <c r="B62" s="5"/>
    </row>
    <row r="63" ht="15" spans="1:2">
      <c r="A63" s="7"/>
      <c r="B63" s="5"/>
    </row>
    <row r="64" ht="15" spans="1:2">
      <c r="A64" s="7"/>
      <c r="B64" s="5"/>
    </row>
    <row r="65" ht="15" spans="1:2">
      <c r="A65" s="7"/>
      <c r="B65" s="5"/>
    </row>
    <row r="66" ht="15" spans="1:2">
      <c r="A66" s="7"/>
      <c r="B66" s="5"/>
    </row>
    <row r="67" ht="15" spans="1:2">
      <c r="A67" s="7"/>
      <c r="B67" s="5"/>
    </row>
    <row r="68" ht="15" spans="1:2">
      <c r="A68" s="7"/>
      <c r="B68" s="5"/>
    </row>
    <row r="69" ht="15" spans="1:2">
      <c r="A69" s="7"/>
      <c r="B69" s="5"/>
    </row>
    <row r="70" ht="15" spans="1:2">
      <c r="A70" s="7"/>
      <c r="B70" s="5"/>
    </row>
    <row r="71" ht="15" spans="1:2">
      <c r="A71" s="7"/>
      <c r="B71" s="5"/>
    </row>
    <row r="72" spans="1:2">
      <c r="A72" s="4" t="s">
        <v>142</v>
      </c>
      <c r="B72" s="11">
        <v>6</v>
      </c>
    </row>
    <row r="73" ht="30" spans="1:2">
      <c r="A73" s="7" t="s">
        <v>143</v>
      </c>
      <c r="B73" s="11" t="s">
        <v>17</v>
      </c>
    </row>
    <row r="74" ht="15" spans="1:2">
      <c r="A74" s="7"/>
      <c r="B74" s="11"/>
    </row>
    <row r="75" ht="15" spans="1:2">
      <c r="A75" s="7" t="s">
        <v>194</v>
      </c>
      <c r="B75" s="11">
        <v>1</v>
      </c>
    </row>
    <row r="76" ht="15" spans="1:2">
      <c r="A76" s="7"/>
      <c r="B76" s="11"/>
    </row>
    <row r="77" ht="15" spans="1:2">
      <c r="A77" s="7"/>
      <c r="B77" s="11"/>
    </row>
    <row r="78" ht="15" spans="1:2">
      <c r="A78" s="7"/>
      <c r="B78" s="11"/>
    </row>
    <row r="79" ht="15" spans="1:2">
      <c r="A79" s="7"/>
      <c r="B79" s="11"/>
    </row>
    <row r="80" ht="15" spans="1:2">
      <c r="A80" s="7"/>
      <c r="B80" s="11"/>
    </row>
    <row r="81" ht="15" spans="1:2">
      <c r="A81" s="7"/>
      <c r="B81" s="11"/>
    </row>
    <row r="82" ht="15" spans="1:2">
      <c r="A82" s="7"/>
      <c r="B82" s="11"/>
    </row>
    <row r="83" ht="15" spans="1:2">
      <c r="A83" s="7"/>
      <c r="B83" s="5"/>
    </row>
    <row r="84" ht="28.5" spans="1:2">
      <c r="A84" s="4" t="s">
        <v>144</v>
      </c>
      <c r="B84" s="5">
        <v>5</v>
      </c>
    </row>
    <row r="85" ht="28.5" spans="1:2">
      <c r="A85" s="4" t="s">
        <v>145</v>
      </c>
      <c r="B85" s="5">
        <v>151</v>
      </c>
    </row>
    <row r="86" ht="15" spans="1:2">
      <c r="A86" s="7" t="s">
        <v>189</v>
      </c>
      <c r="B86" s="5"/>
    </row>
    <row r="87" ht="15" spans="1:2">
      <c r="A87" s="6" t="s">
        <v>195</v>
      </c>
      <c r="B87" s="5">
        <v>20</v>
      </c>
    </row>
    <row r="88" ht="15" spans="1:2">
      <c r="A88" s="6" t="s">
        <v>181</v>
      </c>
      <c r="B88" s="5">
        <v>129</v>
      </c>
    </row>
    <row r="89" ht="15" spans="1:2">
      <c r="A89" s="6" t="s">
        <v>196</v>
      </c>
      <c r="B89" s="5">
        <v>1</v>
      </c>
    </row>
    <row r="90" ht="15" spans="1:2">
      <c r="A90" s="6"/>
      <c r="B90" s="5"/>
    </row>
    <row r="91" ht="15" spans="1:2">
      <c r="A91" s="6"/>
      <c r="B91" s="5"/>
    </row>
    <row r="92" ht="15" spans="1:2">
      <c r="A92" s="6"/>
      <c r="B92" s="5"/>
    </row>
    <row r="93" ht="15" spans="1:2">
      <c r="A93" s="6"/>
      <c r="B93" s="5"/>
    </row>
    <row r="94" ht="15" spans="1:2">
      <c r="A94" s="6"/>
      <c r="B94" s="5"/>
    </row>
    <row r="95" ht="15" spans="1:2">
      <c r="A95" s="6"/>
      <c r="B95" s="5"/>
    </row>
    <row r="96" ht="28.5" spans="1:2">
      <c r="A96" s="4" t="s">
        <v>146</v>
      </c>
      <c r="B96" s="5">
        <v>20</v>
      </c>
    </row>
    <row r="97" ht="15" spans="1:2">
      <c r="A97" s="7" t="s">
        <v>189</v>
      </c>
      <c r="B97" s="5"/>
    </row>
    <row r="98" ht="15" spans="1:2">
      <c r="A98" s="6" t="s">
        <v>197</v>
      </c>
      <c r="B98" s="5">
        <v>2</v>
      </c>
    </row>
    <row r="99" ht="15" spans="1:2">
      <c r="A99" s="6" t="s">
        <v>198</v>
      </c>
      <c r="B99" s="5">
        <v>4</v>
      </c>
    </row>
    <row r="100" ht="15" spans="1:2">
      <c r="A100" s="6" t="s">
        <v>199</v>
      </c>
      <c r="B100" s="5">
        <v>1</v>
      </c>
    </row>
    <row r="101" ht="15" spans="1:2">
      <c r="A101" s="6"/>
      <c r="B101" s="5"/>
    </row>
    <row r="102" ht="15" spans="1:2">
      <c r="A102" s="6"/>
      <c r="B102" s="5"/>
    </row>
    <row r="103" ht="15" spans="1:2">
      <c r="A103" s="6"/>
      <c r="B103" s="5"/>
    </row>
    <row r="104" ht="15" spans="1:2">
      <c r="A104" s="6"/>
      <c r="B104" s="5"/>
    </row>
    <row r="105" ht="15" spans="1:2">
      <c r="A105" s="6"/>
      <c r="B105" s="5"/>
    </row>
    <row r="106" ht="15" spans="1:2">
      <c r="A106" s="6"/>
      <c r="B106" s="5"/>
    </row>
    <row r="107" ht="28.5" spans="1:2">
      <c r="A107" s="4" t="s">
        <v>147</v>
      </c>
      <c r="B107" s="5">
        <v>5</v>
      </c>
    </row>
    <row r="108" ht="15" spans="1:2">
      <c r="A108" s="4" t="s">
        <v>148</v>
      </c>
      <c r="B108" s="5">
        <v>5</v>
      </c>
    </row>
    <row r="109" ht="49.5" spans="1:2">
      <c r="A109" s="4" t="s">
        <v>149</v>
      </c>
      <c r="B109" s="5">
        <v>0</v>
      </c>
    </row>
    <row r="110" ht="15" spans="1:2">
      <c r="A110" s="7" t="s">
        <v>189</v>
      </c>
      <c r="B110" s="5"/>
    </row>
    <row r="111" ht="15" spans="1:2">
      <c r="A111" s="6"/>
      <c r="B111" s="5"/>
    </row>
    <row r="112" ht="15" spans="1:2">
      <c r="A112" s="6"/>
      <c r="B112" s="5"/>
    </row>
    <row r="113" ht="15" spans="1:2">
      <c r="A113" s="6"/>
      <c r="B113" s="5"/>
    </row>
    <row r="114" ht="15" spans="1:2">
      <c r="A114" s="6"/>
      <c r="B114" s="5"/>
    </row>
    <row r="115" ht="15" spans="1:2">
      <c r="A115" s="6"/>
      <c r="B115" s="5"/>
    </row>
    <row r="116" ht="15" spans="1:2">
      <c r="A116" s="6"/>
      <c r="B116" s="5"/>
    </row>
    <row r="117" ht="28.5" spans="1:2">
      <c r="A117" s="4" t="s">
        <v>150</v>
      </c>
      <c r="B117" s="12">
        <v>10</v>
      </c>
    </row>
    <row r="118" ht="15" spans="1:2">
      <c r="A118" s="7" t="s">
        <v>189</v>
      </c>
      <c r="B118" s="12" t="s">
        <v>35</v>
      </c>
    </row>
    <row r="119" ht="15" spans="1:2">
      <c r="A119" s="6" t="s">
        <v>200</v>
      </c>
      <c r="B119" s="12">
        <v>1</v>
      </c>
    </row>
    <row r="120" ht="15" spans="1:2">
      <c r="A120" s="6" t="s">
        <v>201</v>
      </c>
      <c r="B120" s="12">
        <v>1</v>
      </c>
    </row>
    <row r="121" ht="15" spans="1:2">
      <c r="A121" s="6" t="s">
        <v>202</v>
      </c>
      <c r="B121" s="12">
        <v>6</v>
      </c>
    </row>
    <row r="122" ht="15" spans="1:2">
      <c r="A122" s="6" t="s">
        <v>203</v>
      </c>
      <c r="B122" s="12">
        <v>1</v>
      </c>
    </row>
    <row r="123" ht="15" spans="1:2">
      <c r="A123" s="6" t="s">
        <v>204</v>
      </c>
      <c r="B123" s="12">
        <v>1</v>
      </c>
    </row>
    <row r="124" ht="15" spans="1:2">
      <c r="A124" s="6"/>
      <c r="B124" s="12"/>
    </row>
    <row r="125" ht="15" spans="1:2">
      <c r="A125" s="6"/>
      <c r="B125" s="12"/>
    </row>
    <row r="126" ht="15" spans="1:2">
      <c r="A126" s="6"/>
      <c r="B126" s="12"/>
    </row>
    <row r="127" ht="15" spans="1:2">
      <c r="A127" s="6"/>
      <c r="B127" s="12"/>
    </row>
    <row r="128" ht="15" spans="1:2">
      <c r="A128" s="6"/>
      <c r="B128" s="12"/>
    </row>
    <row r="129" ht="15" spans="1:2">
      <c r="A129" s="6"/>
      <c r="B129" s="12"/>
    </row>
    <row r="130" ht="15" spans="1:2">
      <c r="A130" s="6"/>
      <c r="B130" s="12"/>
    </row>
    <row r="131" ht="15" spans="1:2">
      <c r="A131" s="6"/>
      <c r="B131" s="12"/>
    </row>
    <row r="132" ht="15" spans="1:2">
      <c r="A132" s="6"/>
      <c r="B132" s="12"/>
    </row>
    <row r="133" ht="15" spans="1:2">
      <c r="A133" s="6"/>
      <c r="B133" s="12"/>
    </row>
    <row r="134" spans="1:2">
      <c r="A134" s="4" t="s">
        <v>151</v>
      </c>
      <c r="B134" s="12">
        <v>2</v>
      </c>
    </row>
    <row r="135" ht="29.25" spans="1:2">
      <c r="A135" s="4" t="s">
        <v>205</v>
      </c>
      <c r="B135" s="12">
        <v>199</v>
      </c>
    </row>
    <row r="136" spans="1:2">
      <c r="A136" s="13" t="s">
        <v>189</v>
      </c>
      <c r="B136" s="12"/>
    </row>
    <row r="137" spans="1:2">
      <c r="A137" s="12" t="s">
        <v>206</v>
      </c>
      <c r="B137" s="12">
        <v>101</v>
      </c>
    </row>
    <row r="138" spans="1:2">
      <c r="A138" s="12" t="s">
        <v>207</v>
      </c>
      <c r="B138" s="12">
        <v>59</v>
      </c>
    </row>
    <row r="139" spans="1:2">
      <c r="A139" s="12" t="s">
        <v>208</v>
      </c>
      <c r="B139" s="12">
        <v>39</v>
      </c>
    </row>
    <row r="140" spans="1:2">
      <c r="A140" s="12"/>
      <c r="B140" s="12"/>
    </row>
  </sheetData>
  <hyperlinks>
    <hyperlink ref="A59" r:id="rId1" display="Синько Антонина Владимировна" tooltip="Получить выписку"/>
  </hyperlinks>
  <pageMargins left="0.700787401574803" right="0.700787401574803" top="0.751968503937008" bottom="0.751968503937008" header="0.3" footer="0.3"/>
  <pageSetup paperSize="9" firstPageNumber="4294967295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форма</vt:lpstr>
      <vt:lpstr>приложение1</vt:lpstr>
      <vt:lpstr>приложение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ekonom</cp:lastModifiedBy>
  <cp:revision>6</cp:revision>
  <dcterms:created xsi:type="dcterms:W3CDTF">2022-11-29T07:15:00Z</dcterms:created>
  <dcterms:modified xsi:type="dcterms:W3CDTF">2023-12-18T09:45:57Z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E44B79FA4BEE4A69A05476804B6ABE87_13</vt:lpwstr>
  </property>
  <property fmtid="{D5CDD505-2E9C-101B-9397-08002B2CF9AE}" pid="3" name="KSOProductBuildVer">
    <vt:lpwstr>1049-12.2.0.13359</vt:lpwstr>
  </property>
</Properties>
</file>